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B:\ED\FR\_myFinanzundRewe\Controlling\Controller Magazin\2026\3 BI-KI-Analytics\Eisl &amp; Co. Prompting\"/>
    </mc:Choice>
  </mc:AlternateContent>
  <xr:revisionPtr revIDLastSave="0" documentId="13_ncr:1_{0F740BE9-2DC0-4D46-B87F-8721B50531F7}" xr6:coauthVersionLast="47" xr6:coauthVersionMax="47" xr10:uidLastSave="{00000000-0000-0000-0000-000000000000}"/>
  <bookViews>
    <workbookView xWindow="-110" yWindow="-110" windowWidth="19420" windowHeight="10300" xr2:uid="{56A989EE-4FD9-C344-9670-569331B70DC9}"/>
  </bookViews>
  <sheets>
    <sheet name="Deckblatt" sheetId="4" r:id="rId1"/>
    <sheet name="Buchungen" sheetId="3" r:id="rId2"/>
    <sheet name="Ergebnisrechnung" sheetId="2" r:id="rId3"/>
  </sheets>
  <definedNames>
    <definedName name="_xlnm.Print_Area" localSheetId="2">Ergebnisrechnung!$A$3:$O$40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1" i="2" l="1"/>
  <c r="I21" i="2"/>
  <c r="B21" i="2"/>
  <c r="B22" i="2" s="1"/>
  <c r="F20" i="2"/>
  <c r="E20" i="2"/>
  <c r="B20" i="2"/>
  <c r="C19" i="2"/>
  <c r="B19" i="2"/>
  <c r="I24" i="2"/>
  <c r="E24" i="2"/>
  <c r="J28" i="2"/>
  <c r="B25" i="2"/>
  <c r="K22" i="2"/>
  <c r="L22" i="2"/>
  <c r="M22" i="2"/>
  <c r="G23" i="2"/>
  <c r="J21" i="2" l="1"/>
  <c r="D19" i="2"/>
  <c r="C27" i="2"/>
  <c r="G27" i="2"/>
  <c r="J27" i="2"/>
  <c r="M27" i="2"/>
  <c r="B27" i="2"/>
  <c r="F24" i="2"/>
  <c r="G24" i="2" s="1"/>
  <c r="K24" i="2"/>
  <c r="L24" i="2"/>
  <c r="M29" i="2"/>
  <c r="J29" i="2"/>
  <c r="G29" i="2"/>
  <c r="C29" i="2"/>
  <c r="B29" i="2"/>
  <c r="M28" i="2"/>
  <c r="G28" i="2"/>
  <c r="C28" i="2"/>
  <c r="B28" i="2"/>
  <c r="M26" i="2"/>
  <c r="J26" i="2"/>
  <c r="G26" i="2"/>
  <c r="C26" i="2"/>
  <c r="B26" i="2"/>
  <c r="M25" i="2"/>
  <c r="J25" i="2"/>
  <c r="G25" i="2"/>
  <c r="C25" i="2"/>
  <c r="M23" i="2"/>
  <c r="C23" i="2"/>
  <c r="B23" i="2"/>
  <c r="I22" i="2"/>
  <c r="H22" i="2"/>
  <c r="F22" i="2"/>
  <c r="D27" i="2" l="1"/>
  <c r="D26" i="2"/>
  <c r="M24" i="2"/>
  <c r="D25" i="2"/>
  <c r="K30" i="2"/>
  <c r="C21" i="2"/>
  <c r="C24" i="2"/>
  <c r="L30" i="2"/>
  <c r="H24" i="2"/>
  <c r="D23" i="2"/>
  <c r="F30" i="2"/>
  <c r="D28" i="2"/>
  <c r="C20" i="2"/>
  <c r="D29" i="2"/>
  <c r="E22" i="2"/>
  <c r="E30" i="2" s="1"/>
  <c r="C22" i="2" l="1"/>
  <c r="C30" i="2" s="1"/>
  <c r="B24" i="2"/>
  <c r="D24" i="2" s="1"/>
  <c r="J24" i="2"/>
  <c r="G30" i="2"/>
  <c r="D21" i="2"/>
  <c r="J22" i="2" s="1"/>
  <c r="I30" i="2"/>
  <c r="H30" i="2"/>
  <c r="J30" i="2" s="1"/>
  <c r="M30" i="2"/>
  <c r="D20" i="2"/>
  <c r="G20" i="2" s="1"/>
  <c r="G22" i="2" s="1"/>
  <c r="D22" i="2" l="1"/>
  <c r="B30" i="2"/>
  <c r="D30" i="2" s="1"/>
</calcChain>
</file>

<file path=xl/sharedStrings.xml><?xml version="1.0" encoding="utf-8"?>
<sst xmlns="http://schemas.openxmlformats.org/spreadsheetml/2006/main" count="124" uniqueCount="93">
  <si>
    <t>Beleg NR</t>
  </si>
  <si>
    <t>Datum</t>
  </si>
  <si>
    <t>Kontierung Soll</t>
  </si>
  <si>
    <t>Kontierung Haben</t>
  </si>
  <si>
    <t>Betrag</t>
  </si>
  <si>
    <t>Belegtext</t>
  </si>
  <si>
    <t>Stromaufwand</t>
  </si>
  <si>
    <t>Verbindlichkeiten Strom AG</t>
  </si>
  <si>
    <t>RN. AT1735 Vorauszahlung Jan-Mär 2026</t>
  </si>
  <si>
    <t>Werbeaufwand</t>
  </si>
  <si>
    <t>Verbindlichkeiten GoogleAds</t>
  </si>
  <si>
    <t>GoogleAds Jan 2026</t>
  </si>
  <si>
    <t>Forderungen Eisen AG</t>
  </si>
  <si>
    <t>Umsatzerlöse</t>
  </si>
  <si>
    <t>AR1779</t>
  </si>
  <si>
    <t>Sonstige Verbindlichkeiten</t>
  </si>
  <si>
    <t>Bank</t>
  </si>
  <si>
    <t>Versicherung für Dez 2025</t>
  </si>
  <si>
    <t>Forderungen K&amp;A AG</t>
  </si>
  <si>
    <t>AR1780</t>
  </si>
  <si>
    <t>Rohstoffvorrat</t>
  </si>
  <si>
    <t>Verbindlichkeiten Stahl &amp; Co</t>
  </si>
  <si>
    <t>Materialeinkauf</t>
  </si>
  <si>
    <t>Forderungen Metall GmbH</t>
  </si>
  <si>
    <t>AR1781</t>
  </si>
  <si>
    <t>Reparaturaufwand</t>
  </si>
  <si>
    <t>Verbindlichkeiten Elektromax</t>
  </si>
  <si>
    <t>Austausch Keilriemen Maschine TZ350</t>
  </si>
  <si>
    <t>Instandhaltung</t>
  </si>
  <si>
    <t>Wartung Maschinen</t>
  </si>
  <si>
    <t>Messeaufwand</t>
  </si>
  <si>
    <t>Kassa</t>
  </si>
  <si>
    <t>Stand Welser Messe</t>
  </si>
  <si>
    <t>Forderungen Kartenzahlung</t>
  </si>
  <si>
    <t>AR1782</t>
  </si>
  <si>
    <t>Verbindlichkeiten Luft &amp; Rein</t>
  </si>
  <si>
    <t>Reinigung Luftschächte</t>
  </si>
  <si>
    <t>Verbindlichkeiten Giftshop</t>
  </si>
  <si>
    <t>Werbegeschenke Kugelschreiber &amp; Kappen</t>
  </si>
  <si>
    <t>Forderungen ZB GmbH</t>
  </si>
  <si>
    <t>AR1783</t>
  </si>
  <si>
    <t>AR1784</t>
  </si>
  <si>
    <t>Druckerei Printfirst</t>
  </si>
  <si>
    <t>Plakatleinwände für Aufsteller</t>
  </si>
  <si>
    <t>AR1785</t>
  </si>
  <si>
    <t>Fertigungslöhne</t>
  </si>
  <si>
    <t>Verbindlichkeiten Mitarbeiter</t>
  </si>
  <si>
    <t>Fertigungslöhne Jan 2026</t>
  </si>
  <si>
    <t>Gehälter</t>
  </si>
  <si>
    <t>Gehälter Jan 2026</t>
  </si>
  <si>
    <t>Rohstoffverbrauch</t>
  </si>
  <si>
    <t>Materialverbrauch</t>
  </si>
  <si>
    <t>Rechnungsabgrenzung</t>
  </si>
  <si>
    <t>RN. AT1735 Vorauszahlung Feb-Mär 2026</t>
  </si>
  <si>
    <t>Abschreibung auf Sachanlagen</t>
  </si>
  <si>
    <t>Büromöbel</t>
  </si>
  <si>
    <t>Abschreibung Jan 2026</t>
  </si>
  <si>
    <t>Maschinen</t>
  </si>
  <si>
    <t>Rückstellungen Sonderzahlungen</t>
  </si>
  <si>
    <t>Anteilige Sonderzahlungen Jan 2026</t>
  </si>
  <si>
    <t>Versicherungsaufwand</t>
  </si>
  <si>
    <t>Versicherung Jan 2026</t>
  </si>
  <si>
    <t>Stück Budget</t>
  </si>
  <si>
    <t>Stück Ist</t>
  </si>
  <si>
    <t>VKP Budget</t>
  </si>
  <si>
    <t>VKP Ist</t>
  </si>
  <si>
    <t>Materialkosten/Stück Budget</t>
  </si>
  <si>
    <t>Materialkosten/Stück Ist</t>
  </si>
  <si>
    <t>Arbeitsstunde/Stück Budget</t>
  </si>
  <si>
    <t>Arbeitsstunde/Stück Ist</t>
  </si>
  <si>
    <t>Lohnkosten/Stunde Budget</t>
  </si>
  <si>
    <t>Lohnkosten/Stunde Ist</t>
  </si>
  <si>
    <t>Gesamt</t>
  </si>
  <si>
    <t>Beschaffung</t>
  </si>
  <si>
    <t>Fertigung</t>
  </si>
  <si>
    <t>Verwaltung &amp; Vertrieb</t>
  </si>
  <si>
    <t>Ist</t>
  </si>
  <si>
    <t>Budget</t>
  </si>
  <si>
    <t>Abweichung</t>
  </si>
  <si>
    <t>Umsatz</t>
  </si>
  <si>
    <t>- Materialverbrauch</t>
  </si>
  <si>
    <t>- Fertigungslöhne</t>
  </si>
  <si>
    <t>Deckungsbeitrag</t>
  </si>
  <si>
    <t>- Gehälter</t>
  </si>
  <si>
    <t>- Sonderzahlungen</t>
  </si>
  <si>
    <t>- Reparaturen &amp; Instandhaltung</t>
  </si>
  <si>
    <t>- Abschreibungen</t>
  </si>
  <si>
    <t>- Versicherung</t>
  </si>
  <si>
    <t>- Strom</t>
  </si>
  <si>
    <t>- Werbung</t>
  </si>
  <si>
    <t>EBIT</t>
  </si>
  <si>
    <t>Buchungen Januar 2026</t>
  </si>
  <si>
    <t>Ergebnisrechnung Januar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</si>
</sst>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&quot; h&quot;"/>
  </numFmts>
  <fonts count="5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ck">
        <color theme="0"/>
      </left>
      <right/>
      <top/>
      <bottom style="medium">
        <color theme="1"/>
      </bottom>
      <diagonal/>
    </border>
    <border>
      <left style="thick">
        <color theme="0"/>
      </left>
      <right style="thick">
        <color theme="0"/>
      </right>
      <top style="thin">
        <color theme="0" tint="-0.24994659260841701"/>
      </top>
      <bottom style="thin">
        <color theme="0" tint="-0.24994659260841701"/>
      </bottom>
      <diagonal/>
    </border>
    <border>
      <left style="thick">
        <color theme="0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ck">
        <color theme="0"/>
      </right>
      <top style="thin">
        <color theme="0" tint="-0.24994659260841701"/>
      </top>
      <bottom style="thin">
        <color theme="0" tint="-0.24994659260841701"/>
      </bottom>
      <diagonal/>
    </border>
    <border>
      <left style="thick">
        <color theme="0"/>
      </left>
      <right style="thick">
        <color theme="0"/>
      </right>
      <top/>
      <bottom style="thin">
        <color theme="0" tint="-0.24994659260841701"/>
      </bottom>
      <diagonal/>
    </border>
    <border>
      <left style="thick">
        <color theme="0"/>
      </left>
      <right/>
      <top/>
      <bottom style="thin">
        <color theme="0" tint="-0.24994659260841701"/>
      </bottom>
      <diagonal/>
    </border>
    <border>
      <left/>
      <right style="thick">
        <color theme="0"/>
      </right>
      <top/>
      <bottom style="thin">
        <color theme="0" tint="-0.24994659260841701"/>
      </bottom>
      <diagonal/>
    </border>
    <border>
      <left/>
      <right style="thick">
        <color theme="0"/>
      </right>
      <top style="thin">
        <color theme="0" tint="-0.24994659260841701"/>
      </top>
      <bottom/>
      <diagonal/>
    </border>
    <border>
      <left style="thick">
        <color theme="0"/>
      </left>
      <right style="thick">
        <color theme="0"/>
      </right>
      <top style="thin">
        <color theme="0" tint="-0.24994659260841701"/>
      </top>
      <bottom/>
      <diagonal/>
    </border>
    <border>
      <left style="thick">
        <color theme="0"/>
      </left>
      <right/>
      <top style="thin">
        <color theme="0" tint="-0.24994659260841701"/>
      </top>
      <bottom/>
      <diagonal/>
    </border>
    <border>
      <left style="thick">
        <color theme="0"/>
      </left>
      <right style="thick">
        <color theme="0"/>
      </right>
      <top style="thin">
        <color theme="1"/>
      </top>
      <bottom style="thin">
        <color theme="0" tint="-0.24994659260841701"/>
      </bottom>
      <diagonal/>
    </border>
    <border>
      <left style="thick">
        <color theme="0"/>
      </left>
      <right style="thin">
        <color theme="1"/>
      </right>
      <top style="thin">
        <color theme="1"/>
      </top>
      <bottom style="thin">
        <color theme="0" tint="-0.24994659260841701"/>
      </bottom>
      <diagonal/>
    </border>
    <border>
      <left style="thick">
        <color theme="0"/>
      </left>
      <right style="thin">
        <color theme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ck">
        <color theme="0"/>
      </left>
      <right style="thick">
        <color theme="0"/>
      </right>
      <top style="thin">
        <color theme="0" tint="-0.24994659260841701"/>
      </top>
      <bottom style="thin">
        <color theme="1"/>
      </bottom>
      <diagonal/>
    </border>
    <border>
      <left style="thick">
        <color theme="0"/>
      </left>
      <right style="thin">
        <color theme="1"/>
      </right>
      <top style="thin">
        <color theme="0" tint="-0.24994659260841701"/>
      </top>
      <bottom style="thin">
        <color theme="1"/>
      </bottom>
      <diagonal/>
    </border>
    <border>
      <left style="thin">
        <color auto="1"/>
      </left>
      <right style="thick">
        <color theme="0"/>
      </right>
      <top style="thin">
        <color auto="1"/>
      </top>
      <bottom style="thin">
        <color theme="0" tint="-0.24994659260841701"/>
      </bottom>
      <diagonal/>
    </border>
    <border>
      <left style="thick">
        <color theme="0"/>
      </left>
      <right style="thick">
        <color theme="0"/>
      </right>
      <top style="thin">
        <color auto="1"/>
      </top>
      <bottom style="thin">
        <color theme="0" tint="-0.24994659260841701"/>
      </bottom>
      <diagonal/>
    </border>
    <border>
      <left style="thick">
        <color theme="0"/>
      </left>
      <right/>
      <top style="thin">
        <color auto="1"/>
      </top>
      <bottom style="thin">
        <color theme="0" tint="-0.24994659260841701"/>
      </bottom>
      <diagonal/>
    </border>
    <border>
      <left style="thin">
        <color auto="1"/>
      </left>
      <right style="thick">
        <color theme="0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auto="1"/>
      </left>
      <right style="thick">
        <color theme="0"/>
      </right>
      <top style="thin">
        <color theme="0" tint="-0.24994659260841701"/>
      </top>
      <bottom style="thin">
        <color auto="1"/>
      </bottom>
      <diagonal/>
    </border>
    <border>
      <left style="thick">
        <color theme="0"/>
      </left>
      <right style="thick">
        <color theme="0"/>
      </right>
      <top style="thin">
        <color theme="0" tint="-0.24994659260841701"/>
      </top>
      <bottom style="thin">
        <color auto="1"/>
      </bottom>
      <diagonal/>
    </border>
    <border>
      <left style="thick">
        <color theme="0"/>
      </left>
      <right/>
      <top style="thin">
        <color theme="0" tint="-0.24994659260841701"/>
      </top>
      <bottom style="thin">
        <color auto="1"/>
      </bottom>
      <diagonal/>
    </border>
    <border>
      <left style="thick">
        <color theme="0"/>
      </left>
      <right style="thick">
        <color theme="0"/>
      </right>
      <top style="thin">
        <color theme="1"/>
      </top>
      <bottom/>
      <diagonal/>
    </border>
    <border>
      <left style="thin">
        <color auto="1"/>
      </left>
      <right style="thick">
        <color theme="0"/>
      </right>
      <top style="thin">
        <color auto="1"/>
      </top>
      <bottom/>
      <diagonal/>
    </border>
    <border>
      <left style="thick">
        <color theme="0"/>
      </left>
      <right style="thick">
        <color theme="0"/>
      </right>
      <top style="thin">
        <color auto="1"/>
      </top>
      <bottom/>
      <diagonal/>
    </border>
    <border>
      <left style="thick">
        <color theme="0"/>
      </left>
      <right style="thin">
        <color auto="1"/>
      </right>
      <top style="thin">
        <color auto="1"/>
      </top>
      <bottom/>
      <diagonal/>
    </border>
    <border>
      <left style="thick">
        <color theme="0"/>
      </left>
      <right/>
      <top style="thin">
        <color auto="1"/>
      </top>
      <bottom/>
      <diagonal/>
    </border>
    <border>
      <left style="thick">
        <color theme="0"/>
      </left>
      <right style="thick">
        <color theme="0"/>
      </right>
      <top/>
      <bottom style="medium">
        <color auto="1"/>
      </bottom>
      <diagonal/>
    </border>
    <border>
      <left style="thick">
        <color theme="0"/>
      </left>
      <right/>
      <top/>
      <bottom style="medium">
        <color auto="1"/>
      </bottom>
      <diagonal/>
    </border>
    <border>
      <left/>
      <right/>
      <top style="thin">
        <color theme="0" tint="-0.24994659260841701"/>
      </top>
      <bottom style="thin">
        <color theme="1"/>
      </bottom>
      <diagonal/>
    </border>
    <border>
      <left/>
      <right/>
      <top style="thin">
        <color theme="1"/>
      </top>
      <bottom style="thin">
        <color theme="0" tint="-0.24994659260841701"/>
      </bottom>
      <diagonal/>
    </border>
    <border>
      <left/>
      <right style="thick">
        <color theme="0"/>
      </right>
      <top/>
      <bottom style="medium">
        <color auto="1"/>
      </bottom>
      <diagonal/>
    </border>
    <border>
      <left/>
      <right style="thick">
        <color theme="0"/>
      </right>
      <top style="thin">
        <color theme="1"/>
      </top>
      <bottom style="thin">
        <color theme="0" tint="-0.24994659260841701"/>
      </bottom>
      <diagonal/>
    </border>
    <border>
      <left/>
      <right style="thick">
        <color theme="0"/>
      </right>
      <top style="thin">
        <color theme="0" tint="-0.24994659260841701"/>
      </top>
      <bottom style="thin">
        <color theme="1"/>
      </bottom>
      <diagonal/>
    </border>
    <border>
      <left/>
      <right style="thick">
        <color theme="0"/>
      </right>
      <top style="thin">
        <color auto="1"/>
      </top>
      <bottom/>
      <diagonal/>
    </border>
    <border>
      <left/>
      <right/>
      <top/>
      <bottom style="medium">
        <color theme="1"/>
      </bottom>
      <diagonal/>
    </border>
    <border>
      <left/>
      <right/>
      <top/>
      <bottom style="medium">
        <color auto="1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70">
    <xf numFmtId="0" fontId="0" fillId="0" borderId="0" xfId="0"/>
    <xf numFmtId="0" fontId="1" fillId="0" borderId="0" xfId="0" applyFont="1"/>
    <xf numFmtId="3" fontId="0" fillId="0" borderId="0" xfId="0" applyNumberFormat="1"/>
    <xf numFmtId="9" fontId="0" fillId="0" borderId="0" xfId="1" applyFont="1"/>
    <xf numFmtId="0" fontId="0" fillId="0" borderId="0" xfId="0" applyAlignment="1">
      <alignment horizontal="center"/>
    </xf>
    <xf numFmtId="0" fontId="4" fillId="0" borderId="0" xfId="0" applyFont="1"/>
    <xf numFmtId="0" fontId="4" fillId="0" borderId="1" xfId="0" applyFont="1" applyBorder="1"/>
    <xf numFmtId="3" fontId="4" fillId="0" borderId="2" xfId="0" applyNumberFormat="1" applyFont="1" applyBorder="1"/>
    <xf numFmtId="0" fontId="4" fillId="0" borderId="3" xfId="0" applyFont="1" applyBorder="1"/>
    <xf numFmtId="3" fontId="4" fillId="0" borderId="4" xfId="0" applyNumberFormat="1" applyFont="1" applyBorder="1"/>
    <xf numFmtId="164" fontId="4" fillId="0" borderId="0" xfId="0" applyNumberFormat="1" applyFont="1"/>
    <xf numFmtId="0" fontId="4" fillId="0" borderId="4" xfId="0" applyFont="1" applyBorder="1"/>
    <xf numFmtId="164" fontId="4" fillId="0" borderId="4" xfId="0" applyNumberFormat="1" applyFont="1" applyBorder="1"/>
    <xf numFmtId="0" fontId="4" fillId="0" borderId="5" xfId="0" applyFont="1" applyBorder="1"/>
    <xf numFmtId="0" fontId="4" fillId="0" borderId="6" xfId="0" applyFont="1" applyBorder="1"/>
    <xf numFmtId="3" fontId="4" fillId="0" borderId="0" xfId="0" applyNumberFormat="1" applyFont="1"/>
    <xf numFmtId="0" fontId="4" fillId="0" borderId="7" xfId="0" applyFont="1" applyBorder="1"/>
    <xf numFmtId="0" fontId="3" fillId="0" borderId="0" xfId="0" applyFont="1"/>
    <xf numFmtId="0" fontId="3" fillId="0" borderId="9" xfId="0" applyFont="1" applyBorder="1" applyAlignment="1">
      <alignment horizontal="center"/>
    </xf>
    <xf numFmtId="0" fontId="4" fillId="0" borderId="8" xfId="0" quotePrefix="1" applyFont="1" applyBorder="1"/>
    <xf numFmtId="3" fontId="4" fillId="0" borderId="10" xfId="0" applyNumberFormat="1" applyFont="1" applyBorder="1"/>
    <xf numFmtId="3" fontId="4" fillId="0" borderId="11" xfId="0" applyNumberFormat="1" applyFont="1" applyBorder="1"/>
    <xf numFmtId="3" fontId="4" fillId="0" borderId="12" xfId="0" applyNumberFormat="1" applyFont="1" applyBorder="1"/>
    <xf numFmtId="3" fontId="4" fillId="0" borderId="13" xfId="0" applyNumberFormat="1" applyFont="1" applyBorder="1"/>
    <xf numFmtId="3" fontId="4" fillId="0" borderId="16" xfId="0" applyNumberFormat="1" applyFont="1" applyBorder="1"/>
    <xf numFmtId="3" fontId="4" fillId="0" borderId="17" xfId="0" applyNumberFormat="1" applyFont="1" applyBorder="1"/>
    <xf numFmtId="3" fontId="4" fillId="0" borderId="18" xfId="0" applyNumberFormat="1" applyFont="1" applyBorder="1"/>
    <xf numFmtId="3" fontId="3" fillId="0" borderId="19" xfId="0" applyNumberFormat="1" applyFont="1" applyBorder="1"/>
    <xf numFmtId="3" fontId="4" fillId="0" borderId="21" xfId="0" applyNumberFormat="1" applyFont="1" applyBorder="1"/>
    <xf numFmtId="3" fontId="4" fillId="0" borderId="22" xfId="0" applyNumberFormat="1" applyFont="1" applyBorder="1"/>
    <xf numFmtId="3" fontId="4" fillId="0" borderId="23" xfId="0" applyNumberFormat="1" applyFont="1" applyBorder="1"/>
    <xf numFmtId="3" fontId="3" fillId="0" borderId="15" xfId="0" applyNumberFormat="1" applyFont="1" applyBorder="1"/>
    <xf numFmtId="3" fontId="3" fillId="0" borderId="13" xfId="0" applyNumberFormat="1" applyFont="1" applyBorder="1"/>
    <xf numFmtId="3" fontId="4" fillId="0" borderId="19" xfId="0" applyNumberFormat="1" applyFont="1" applyBorder="1"/>
    <xf numFmtId="3" fontId="4" fillId="0" borderId="20" xfId="0" applyNumberFormat="1" applyFont="1" applyBorder="1"/>
    <xf numFmtId="3" fontId="3" fillId="0" borderId="14" xfId="0" applyNumberFormat="1" applyFont="1" applyBorder="1"/>
    <xf numFmtId="3" fontId="4" fillId="0" borderId="24" xfId="0" applyNumberFormat="1" applyFont="1" applyBorder="1"/>
    <xf numFmtId="3" fontId="4" fillId="0" borderId="25" xfId="0" applyNumberFormat="1" applyFont="1" applyBorder="1"/>
    <xf numFmtId="3" fontId="4" fillId="0" borderId="26" xfId="0" applyNumberFormat="1" applyFont="1" applyBorder="1"/>
    <xf numFmtId="3" fontId="4" fillId="0" borderId="27" xfId="0" applyNumberFormat="1" applyFont="1" applyBorder="1"/>
    <xf numFmtId="3" fontId="4" fillId="0" borderId="28" xfId="0" applyNumberFormat="1" applyFont="1" applyBorder="1"/>
    <xf numFmtId="3" fontId="4" fillId="0" borderId="29" xfId="0" applyNumberFormat="1" applyFont="1" applyBorder="1"/>
    <xf numFmtId="3" fontId="4" fillId="0" borderId="30" xfId="0" applyNumberFormat="1" applyFont="1" applyBorder="1"/>
    <xf numFmtId="3" fontId="3" fillId="0" borderId="31" xfId="0" applyNumberFormat="1" applyFont="1" applyBorder="1"/>
    <xf numFmtId="3" fontId="3" fillId="0" borderId="32" xfId="0" applyNumberFormat="1" applyFont="1" applyBorder="1"/>
    <xf numFmtId="3" fontId="3" fillId="0" borderId="33" xfId="0" applyNumberFormat="1" applyFont="1" applyBorder="1"/>
    <xf numFmtId="3" fontId="3" fillId="0" borderId="34" xfId="0" applyNumberFormat="1" applyFont="1" applyBorder="1"/>
    <xf numFmtId="3" fontId="3" fillId="0" borderId="35" xfId="0" applyNumberFormat="1" applyFont="1" applyBorder="1"/>
    <xf numFmtId="0" fontId="4" fillId="0" borderId="38" xfId="0" quotePrefix="1" applyFont="1" applyBorder="1"/>
    <xf numFmtId="0" fontId="3" fillId="0" borderId="39" xfId="0" applyFont="1" applyBorder="1"/>
    <xf numFmtId="3" fontId="4" fillId="0" borderId="41" xfId="0" applyNumberFormat="1" applyFont="1" applyBorder="1"/>
    <xf numFmtId="3" fontId="4" fillId="0" borderId="42" xfId="0" applyNumberFormat="1" applyFont="1" applyBorder="1"/>
    <xf numFmtId="3" fontId="3" fillId="0" borderId="43" xfId="0" applyNumberFormat="1" applyFont="1" applyBorder="1"/>
    <xf numFmtId="0" fontId="3" fillId="0" borderId="36" xfId="0" applyFont="1" applyBorder="1" applyAlignment="1">
      <alignment horizontal="right"/>
    </xf>
    <xf numFmtId="0" fontId="3" fillId="0" borderId="40" xfId="0" applyFont="1" applyBorder="1" applyAlignment="1">
      <alignment horizontal="right"/>
    </xf>
    <xf numFmtId="0" fontId="3" fillId="0" borderId="37" xfId="0" applyFont="1" applyBorder="1" applyAlignment="1">
      <alignment horizontal="right"/>
    </xf>
    <xf numFmtId="0" fontId="3" fillId="0" borderId="45" xfId="0" applyFont="1" applyBorder="1" applyAlignment="1">
      <alignment horizontal="right"/>
    </xf>
    <xf numFmtId="0" fontId="4" fillId="0" borderId="15" xfId="0" applyFont="1" applyBorder="1"/>
    <xf numFmtId="14" fontId="4" fillId="0" borderId="13" xfId="0" applyNumberFormat="1" applyFont="1" applyBorder="1"/>
    <xf numFmtId="0" fontId="4" fillId="0" borderId="13" xfId="0" applyFont="1" applyBorder="1"/>
    <xf numFmtId="0" fontId="4" fillId="0" borderId="14" xfId="0" applyFont="1" applyBorder="1"/>
    <xf numFmtId="0" fontId="4" fillId="0" borderId="12" xfId="0" applyFont="1" applyBorder="1"/>
    <xf numFmtId="14" fontId="4" fillId="0" borderId="10" xfId="0" applyNumberFormat="1" applyFont="1" applyBorder="1"/>
    <xf numFmtId="0" fontId="4" fillId="0" borderId="10" xfId="0" applyFont="1" applyBorder="1"/>
    <xf numFmtId="0" fontId="4" fillId="0" borderId="11" xfId="0" applyFont="1" applyBorder="1"/>
    <xf numFmtId="0" fontId="3" fillId="0" borderId="40" xfId="0" applyFont="1" applyBorder="1"/>
    <xf numFmtId="0" fontId="3" fillId="0" borderId="36" xfId="0" applyFont="1" applyBorder="1"/>
    <xf numFmtId="0" fontId="3" fillId="0" borderId="37" xfId="0" applyFont="1" applyBorder="1"/>
    <xf numFmtId="0" fontId="1" fillId="0" borderId="0" xfId="0" applyFont="1" applyAlignment="1">
      <alignment horizontal="center"/>
    </xf>
    <xf numFmtId="0" fontId="3" fillId="0" borderId="44" xfId="0" applyFont="1" applyBorder="1" applyAlignment="1">
      <alignment horizontal="center"/>
    </xf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736599</xdr:colOff>
      <xdr:row>11</xdr:row>
      <xdr:rowOff>31750</xdr:rowOff>
    </xdr:from>
    <xdr:to>
      <xdr:col>13</xdr:col>
      <xdr:colOff>777875</xdr:colOff>
      <xdr:row>20</xdr:row>
      <xdr:rowOff>80962</xdr:rowOff>
    </xdr:to>
    <xdr:sp macro="" textlink="">
      <xdr:nvSpPr>
        <xdr:cNvPr id="2" name="Untertitel 2">
          <a:extLst>
            <a:ext uri="{FF2B5EF4-FFF2-40B4-BE49-F238E27FC236}">
              <a16:creationId xmlns:a16="http://schemas.microsoft.com/office/drawing/2014/main" id="{2092028B-A48F-39C4-3E0F-6C6C3C93BF2F}"/>
            </a:ext>
          </a:extLst>
        </xdr:cNvPr>
        <xdr:cNvSpPr>
          <a:spLocks noGrp="1"/>
        </xdr:cNvSpPr>
      </xdr:nvSpPr>
      <xdr:spPr>
        <a:xfrm>
          <a:off x="1546224" y="2214563"/>
          <a:ext cx="9756776" cy="1835149"/>
        </a:xfrm>
        <a:prstGeom prst="rect">
          <a:avLst/>
        </a:prstGeom>
      </xdr:spPr>
      <xdr:txBody>
        <a:bodyPr vert="horz" wrap="square" lIns="91440" tIns="45720" rIns="91440" bIns="45720" rtlCol="0">
          <a:normAutofit fontScale="92500" lnSpcReduction="20000"/>
        </a:bodyPr>
        <a:lstStyle>
          <a:lvl1pPr marL="0" indent="0" algn="ctr" defTabSz="914400" rtl="0" eaLnBrk="1" latinLnBrk="0" hangingPunct="1">
            <a:lnSpc>
              <a:spcPct val="90000"/>
            </a:lnSpc>
            <a:spcBef>
              <a:spcPts val="1000"/>
            </a:spcBef>
            <a:buFont typeface="Arial" panose="020B0604020202020204" pitchFamily="34" charset="0"/>
            <a:buNone/>
            <a:defRPr sz="2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 algn="ctr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None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 algn="ctr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None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 algn="ctr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None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 algn="ctr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None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 algn="ctr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None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 algn="ctr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None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 algn="ctr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None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 algn="ctr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None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marR="0" lvl="0" indent="0" algn="ctr" defTabSz="914400" rtl="0" eaLnBrk="1" fontAlgn="auto" latinLnBrk="0" hangingPunct="1">
            <a:lnSpc>
              <a:spcPct val="90000"/>
            </a:lnSpc>
            <a:spcBef>
              <a:spcPts val="1000"/>
            </a:spcBef>
            <a:spcAft>
              <a:spcPts val="0"/>
            </a:spcAft>
            <a:buClrTx/>
            <a:buSzTx/>
            <a:buFont typeface="Arial" panose="020B0604020202020204" pitchFamily="34" charset="0"/>
            <a:buNone/>
            <a:tabLst/>
            <a:defRPr/>
          </a:pPr>
          <a:r>
            <a:rPr lang="de-DE"/>
            <a:t>Datenbasis</a:t>
          </a:r>
          <a:r>
            <a:rPr lang="de-DE" baseline="0"/>
            <a:t> </a:t>
          </a:r>
          <a:r>
            <a:rPr lang="de-DE"/>
            <a:t>zum Beitrag von Christoph Eisl, Emma Niedrist und Sonia Frenkenberger </a:t>
          </a:r>
          <a:br>
            <a:rPr lang="de-DE"/>
          </a:br>
          <a:r>
            <a:rPr lang="de-DE"/>
            <a:t>in Controller Magazin Ausgabe 3/2026, S. 28 – 29</a:t>
          </a:r>
        </a:p>
        <a:p>
          <a:endParaRPr lang="de-DE"/>
        </a:p>
        <a:p>
          <a:r>
            <a:rPr lang="de-DE" sz="2400" kern="12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Muster-Prompt und Musterlösung </a:t>
          </a:r>
          <a:r>
            <a:rPr lang="de-DE"/>
            <a:t>finden Sie in einer separaten pdf-Datei.</a:t>
          </a:r>
        </a:p>
      </xdr:txBody>
    </xdr:sp>
    <xdr:clientData/>
  </xdr:twoCellAnchor>
  <xdr:twoCellAnchor>
    <xdr:from>
      <xdr:col>1</xdr:col>
      <xdr:colOff>571500</xdr:colOff>
      <xdr:row>1</xdr:row>
      <xdr:rowOff>39687</xdr:rowOff>
    </xdr:from>
    <xdr:to>
      <xdr:col>12</xdr:col>
      <xdr:colOff>771525</xdr:colOff>
      <xdr:row>9</xdr:row>
      <xdr:rowOff>187325</xdr:rowOff>
    </xdr:to>
    <xdr:sp macro="" textlink="">
      <xdr:nvSpPr>
        <xdr:cNvPr id="4" name="Titel 1">
          <a:extLst>
            <a:ext uri="{FF2B5EF4-FFF2-40B4-BE49-F238E27FC236}">
              <a16:creationId xmlns:a16="http://schemas.microsoft.com/office/drawing/2014/main" id="{1FC40A94-57E4-437E-B250-58229070D58A}"/>
            </a:ext>
          </a:extLst>
        </xdr:cNvPr>
        <xdr:cNvSpPr>
          <a:spLocks noGrp="1"/>
        </xdr:cNvSpPr>
      </xdr:nvSpPr>
      <xdr:spPr>
        <a:xfrm>
          <a:off x="1381125" y="238125"/>
          <a:ext cx="9105900" cy="1735138"/>
        </a:xfrm>
        <a:prstGeom prst="rect">
          <a:avLst/>
        </a:prstGeom>
      </xdr:spPr>
      <xdr:txBody>
        <a:bodyPr vert="horz" wrap="square" lIns="91440" tIns="45720" rIns="91440" bIns="45720" rtlCol="0" anchor="b">
          <a:normAutofit/>
        </a:bodyPr>
        <a:lstStyle>
          <a:lvl1pPr algn="ctr" defTabSz="914400" rtl="0" eaLnBrk="1" latinLnBrk="0" hangingPunct="1">
            <a:lnSpc>
              <a:spcPct val="90000"/>
            </a:lnSpc>
            <a:spcBef>
              <a:spcPct val="0"/>
            </a:spcBef>
            <a:buNone/>
            <a:defRPr sz="6000" kern="1200">
              <a:solidFill>
                <a:schemeClr val="tx1"/>
              </a:solidFill>
              <a:latin typeface="+mj-lt"/>
              <a:ea typeface="+mj-ea"/>
              <a:cs typeface="+mj-cs"/>
            </a:defRPr>
          </a:lvl1pPr>
        </a:lstStyle>
        <a:p>
          <a:r>
            <a:rPr lang="de-DE" sz="4800" b="1"/>
            <a:t>GenAI-Chatbots im Controlling</a:t>
          </a:r>
          <a:br>
            <a:rPr lang="de-DE"/>
          </a:br>
          <a:r>
            <a:rPr lang="de-DE" sz="2400"/>
            <a:t> </a:t>
          </a:r>
          <a:br>
            <a:rPr lang="de-DE"/>
          </a:br>
          <a:r>
            <a:rPr lang="de-DE" sz="3600"/>
            <a:t>Praxisbeispiel 3: Abweichungsanalyse</a:t>
          </a:r>
          <a:endParaRPr lang="de-DE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BC1676-68F7-4B31-98CE-90593D0E6F29}">
  <dimension ref="A1"/>
  <sheetViews>
    <sheetView showGridLines="0" tabSelected="1" zoomScale="80" zoomScaleNormal="80" workbookViewId="0">
      <selection activeCell="E19" sqref="E19"/>
    </sheetView>
  </sheetViews>
  <sheetFormatPr baseColWidth="10" defaultRowHeight="15.5" x14ac:dyDescent="0.35"/>
  <sheetData/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32178-B6BA-1D43-B875-43B751252B68}">
  <sheetPr>
    <pageSetUpPr fitToPage="1"/>
  </sheetPr>
  <dimension ref="A1:H41"/>
  <sheetViews>
    <sheetView showGridLines="0" zoomScale="138" zoomScaleNormal="130" zoomScaleSheetLayoutView="120" workbookViewId="0">
      <selection activeCell="F13" sqref="F13"/>
    </sheetView>
  </sheetViews>
  <sheetFormatPr baseColWidth="10" defaultColWidth="11" defaultRowHeight="15.5" x14ac:dyDescent="0.35"/>
  <cols>
    <col min="3" max="3" width="27.83203125" bestFit="1" customWidth="1"/>
    <col min="4" max="4" width="32.33203125" bestFit="1" customWidth="1"/>
    <col min="5" max="5" width="6.58203125" bestFit="1" customWidth="1"/>
    <col min="6" max="6" width="43.58203125" bestFit="1" customWidth="1"/>
  </cols>
  <sheetData>
    <row r="1" spans="1:8" x14ac:dyDescent="0.35">
      <c r="A1" s="68" t="s">
        <v>91</v>
      </c>
      <c r="B1" s="68"/>
      <c r="C1" s="68"/>
      <c r="D1" s="68"/>
      <c r="E1" s="68"/>
      <c r="F1" s="68"/>
    </row>
    <row r="2" spans="1:8" x14ac:dyDescent="0.35">
      <c r="A2" s="5"/>
      <c r="B2" s="5"/>
      <c r="C2" s="5"/>
      <c r="D2" s="5"/>
      <c r="E2" s="5"/>
      <c r="F2" s="5"/>
    </row>
    <row r="3" spans="1:8" ht="16" thickBot="1" x14ac:dyDescent="0.4">
      <c r="A3" s="65" t="s">
        <v>0</v>
      </c>
      <c r="B3" s="53" t="s">
        <v>1</v>
      </c>
      <c r="C3" s="66" t="s">
        <v>2</v>
      </c>
      <c r="D3" s="66" t="s">
        <v>3</v>
      </c>
      <c r="E3" s="53" t="s">
        <v>4</v>
      </c>
      <c r="F3" s="67" t="s">
        <v>5</v>
      </c>
    </row>
    <row r="4" spans="1:8" x14ac:dyDescent="0.35">
      <c r="A4" s="57">
        <v>1</v>
      </c>
      <c r="B4" s="58">
        <v>46023</v>
      </c>
      <c r="C4" s="59" t="s">
        <v>6</v>
      </c>
      <c r="D4" s="59" t="s">
        <v>7</v>
      </c>
      <c r="E4" s="23">
        <v>6000</v>
      </c>
      <c r="F4" s="60" t="s">
        <v>8</v>
      </c>
    </row>
    <row r="5" spans="1:8" x14ac:dyDescent="0.35">
      <c r="A5" s="61">
        <v>2</v>
      </c>
      <c r="B5" s="62">
        <v>46025</v>
      </c>
      <c r="C5" s="63" t="s">
        <v>9</v>
      </c>
      <c r="D5" s="63" t="s">
        <v>10</v>
      </c>
      <c r="E5" s="20">
        <v>3000</v>
      </c>
      <c r="F5" s="64" t="s">
        <v>11</v>
      </c>
    </row>
    <row r="6" spans="1:8" x14ac:dyDescent="0.35">
      <c r="A6" s="61">
        <v>3</v>
      </c>
      <c r="B6" s="62">
        <v>46025</v>
      </c>
      <c r="C6" s="63" t="s">
        <v>12</v>
      </c>
      <c r="D6" s="63" t="s">
        <v>13</v>
      </c>
      <c r="E6" s="20">
        <v>30000</v>
      </c>
      <c r="F6" s="64" t="s">
        <v>14</v>
      </c>
    </row>
    <row r="7" spans="1:8" x14ac:dyDescent="0.35">
      <c r="A7" s="61">
        <v>4</v>
      </c>
      <c r="B7" s="62">
        <v>46026</v>
      </c>
      <c r="C7" s="63" t="s">
        <v>15</v>
      </c>
      <c r="D7" s="63" t="s">
        <v>16</v>
      </c>
      <c r="E7" s="20">
        <v>3000</v>
      </c>
      <c r="F7" s="64" t="s">
        <v>17</v>
      </c>
    </row>
    <row r="8" spans="1:8" x14ac:dyDescent="0.35">
      <c r="A8" s="61">
        <v>5</v>
      </c>
      <c r="B8" s="62">
        <v>46029</v>
      </c>
      <c r="C8" s="63" t="s">
        <v>18</v>
      </c>
      <c r="D8" s="63" t="s">
        <v>13</v>
      </c>
      <c r="E8" s="20">
        <v>40000</v>
      </c>
      <c r="F8" s="64" t="s">
        <v>19</v>
      </c>
    </row>
    <row r="9" spans="1:8" x14ac:dyDescent="0.35">
      <c r="A9" s="61">
        <v>6</v>
      </c>
      <c r="B9" s="62">
        <v>46032</v>
      </c>
      <c r="C9" s="63" t="s">
        <v>20</v>
      </c>
      <c r="D9" s="63" t="s">
        <v>21</v>
      </c>
      <c r="E9" s="20">
        <v>70000</v>
      </c>
      <c r="F9" s="64" t="s">
        <v>22</v>
      </c>
    </row>
    <row r="10" spans="1:8" x14ac:dyDescent="0.35">
      <c r="A10" s="61">
        <v>7</v>
      </c>
      <c r="B10" s="62">
        <v>46035</v>
      </c>
      <c r="C10" s="63" t="s">
        <v>23</v>
      </c>
      <c r="D10" s="63" t="s">
        <v>13</v>
      </c>
      <c r="E10" s="20">
        <v>25000</v>
      </c>
      <c r="F10" s="64" t="s">
        <v>24</v>
      </c>
    </row>
    <row r="11" spans="1:8" x14ac:dyDescent="0.35">
      <c r="A11" s="61">
        <v>8</v>
      </c>
      <c r="B11" s="62">
        <v>46039</v>
      </c>
      <c r="C11" s="63" t="s">
        <v>25</v>
      </c>
      <c r="D11" s="63" t="s">
        <v>26</v>
      </c>
      <c r="E11" s="20">
        <v>2500</v>
      </c>
      <c r="F11" s="64" t="s">
        <v>27</v>
      </c>
    </row>
    <row r="12" spans="1:8" x14ac:dyDescent="0.35">
      <c r="A12" s="61">
        <v>9</v>
      </c>
      <c r="B12" s="62">
        <v>46039</v>
      </c>
      <c r="C12" s="63" t="s">
        <v>28</v>
      </c>
      <c r="D12" s="63" t="s">
        <v>26</v>
      </c>
      <c r="E12" s="20">
        <v>500</v>
      </c>
      <c r="F12" s="64" t="s">
        <v>29</v>
      </c>
    </row>
    <row r="13" spans="1:8" x14ac:dyDescent="0.35">
      <c r="A13" s="61">
        <v>10</v>
      </c>
      <c r="B13" s="62">
        <v>46040</v>
      </c>
      <c r="C13" s="63" t="s">
        <v>30</v>
      </c>
      <c r="D13" s="63" t="s">
        <v>31</v>
      </c>
      <c r="E13" s="20">
        <v>1000</v>
      </c>
      <c r="F13" s="64" t="s">
        <v>32</v>
      </c>
    </row>
    <row r="14" spans="1:8" x14ac:dyDescent="0.35">
      <c r="A14" s="61">
        <v>11</v>
      </c>
      <c r="B14" s="62">
        <v>46041</v>
      </c>
      <c r="C14" s="63" t="s">
        <v>33</v>
      </c>
      <c r="D14" s="63" t="s">
        <v>13</v>
      </c>
      <c r="E14" s="20">
        <v>15000</v>
      </c>
      <c r="F14" s="64" t="s">
        <v>34</v>
      </c>
      <c r="H14" s="2"/>
    </row>
    <row r="15" spans="1:8" x14ac:dyDescent="0.35">
      <c r="A15" s="61">
        <v>12</v>
      </c>
      <c r="B15" s="62">
        <v>46042</v>
      </c>
      <c r="C15" s="63" t="s">
        <v>28</v>
      </c>
      <c r="D15" s="63" t="s">
        <v>35</v>
      </c>
      <c r="E15" s="20">
        <v>1500</v>
      </c>
      <c r="F15" s="64" t="s">
        <v>36</v>
      </c>
    </row>
    <row r="16" spans="1:8" x14ac:dyDescent="0.35">
      <c r="A16" s="61">
        <v>13</v>
      </c>
      <c r="B16" s="62">
        <v>46042</v>
      </c>
      <c r="C16" s="63" t="s">
        <v>9</v>
      </c>
      <c r="D16" s="63" t="s">
        <v>37</v>
      </c>
      <c r="E16" s="20">
        <v>3000</v>
      </c>
      <c r="F16" s="64" t="s">
        <v>38</v>
      </c>
    </row>
    <row r="17" spans="1:6" x14ac:dyDescent="0.35">
      <c r="A17" s="61">
        <v>14</v>
      </c>
      <c r="B17" s="62">
        <v>46045</v>
      </c>
      <c r="C17" s="63" t="s">
        <v>39</v>
      </c>
      <c r="D17" s="63" t="s">
        <v>13</v>
      </c>
      <c r="E17" s="20">
        <v>55000</v>
      </c>
      <c r="F17" s="64" t="s">
        <v>40</v>
      </c>
    </row>
    <row r="18" spans="1:6" x14ac:dyDescent="0.35">
      <c r="A18" s="61">
        <v>15</v>
      </c>
      <c r="B18" s="62">
        <v>46047</v>
      </c>
      <c r="C18" s="63" t="s">
        <v>33</v>
      </c>
      <c r="D18" s="63" t="s">
        <v>13</v>
      </c>
      <c r="E18" s="20">
        <v>7000</v>
      </c>
      <c r="F18" s="64" t="s">
        <v>41</v>
      </c>
    </row>
    <row r="19" spans="1:6" x14ac:dyDescent="0.35">
      <c r="A19" s="61">
        <v>16</v>
      </c>
      <c r="B19" s="62">
        <v>46051</v>
      </c>
      <c r="C19" s="63" t="s">
        <v>9</v>
      </c>
      <c r="D19" s="63" t="s">
        <v>42</v>
      </c>
      <c r="E19" s="20">
        <v>8000</v>
      </c>
      <c r="F19" s="64" t="s">
        <v>43</v>
      </c>
    </row>
    <row r="20" spans="1:6" x14ac:dyDescent="0.35">
      <c r="A20" s="61">
        <v>17</v>
      </c>
      <c r="B20" s="62">
        <v>46052</v>
      </c>
      <c r="C20" s="63" t="s">
        <v>18</v>
      </c>
      <c r="D20" s="63" t="s">
        <v>13</v>
      </c>
      <c r="E20" s="20">
        <v>28000</v>
      </c>
      <c r="F20" s="64" t="s">
        <v>44</v>
      </c>
    </row>
    <row r="21" spans="1:6" x14ac:dyDescent="0.35">
      <c r="A21" s="61">
        <v>18</v>
      </c>
      <c r="B21" s="62">
        <v>46053</v>
      </c>
      <c r="C21" s="63" t="s">
        <v>45</v>
      </c>
      <c r="D21" s="63" t="s">
        <v>46</v>
      </c>
      <c r="E21" s="20">
        <v>54000</v>
      </c>
      <c r="F21" s="64" t="s">
        <v>47</v>
      </c>
    </row>
    <row r="22" spans="1:6" x14ac:dyDescent="0.35">
      <c r="A22" s="61">
        <v>19</v>
      </c>
      <c r="B22" s="62">
        <v>46053</v>
      </c>
      <c r="C22" s="63" t="s">
        <v>48</v>
      </c>
      <c r="D22" s="63" t="s">
        <v>46</v>
      </c>
      <c r="E22" s="20">
        <v>30000</v>
      </c>
      <c r="F22" s="64" t="s">
        <v>49</v>
      </c>
    </row>
    <row r="23" spans="1:6" x14ac:dyDescent="0.35">
      <c r="A23" s="61">
        <v>20</v>
      </c>
      <c r="B23" s="62">
        <v>46053</v>
      </c>
      <c r="C23" s="63" t="s">
        <v>50</v>
      </c>
      <c r="D23" s="63" t="s">
        <v>20</v>
      </c>
      <c r="E23" s="20">
        <v>55000</v>
      </c>
      <c r="F23" s="64" t="s">
        <v>51</v>
      </c>
    </row>
    <row r="24" spans="1:6" x14ac:dyDescent="0.35">
      <c r="A24" s="61">
        <v>21</v>
      </c>
      <c r="B24" s="62">
        <v>46053</v>
      </c>
      <c r="C24" s="63" t="s">
        <v>52</v>
      </c>
      <c r="D24" s="63" t="s">
        <v>6</v>
      </c>
      <c r="E24" s="20">
        <v>4000</v>
      </c>
      <c r="F24" s="64" t="s">
        <v>53</v>
      </c>
    </row>
    <row r="25" spans="1:6" x14ac:dyDescent="0.35">
      <c r="A25" s="61">
        <v>22</v>
      </c>
      <c r="B25" s="62">
        <v>46053</v>
      </c>
      <c r="C25" s="63" t="s">
        <v>54</v>
      </c>
      <c r="D25" s="63" t="s">
        <v>55</v>
      </c>
      <c r="E25" s="20">
        <v>2000</v>
      </c>
      <c r="F25" s="64" t="s">
        <v>56</v>
      </c>
    </row>
    <row r="26" spans="1:6" x14ac:dyDescent="0.35">
      <c r="A26" s="61">
        <v>23</v>
      </c>
      <c r="B26" s="62">
        <v>46053</v>
      </c>
      <c r="C26" s="63" t="s">
        <v>54</v>
      </c>
      <c r="D26" s="63" t="s">
        <v>57</v>
      </c>
      <c r="E26" s="20">
        <v>6000</v>
      </c>
      <c r="F26" s="64" t="s">
        <v>56</v>
      </c>
    </row>
    <row r="27" spans="1:6" x14ac:dyDescent="0.35">
      <c r="A27" s="61">
        <v>24</v>
      </c>
      <c r="B27" s="62">
        <v>46053</v>
      </c>
      <c r="C27" s="63" t="s">
        <v>48</v>
      </c>
      <c r="D27" s="63" t="s">
        <v>58</v>
      </c>
      <c r="E27" s="20">
        <v>5000</v>
      </c>
      <c r="F27" s="64" t="s">
        <v>59</v>
      </c>
    </row>
    <row r="28" spans="1:6" x14ac:dyDescent="0.35">
      <c r="A28" s="61">
        <v>25</v>
      </c>
      <c r="B28" s="62">
        <v>46053</v>
      </c>
      <c r="C28" s="63" t="s">
        <v>45</v>
      </c>
      <c r="D28" s="63" t="s">
        <v>58</v>
      </c>
      <c r="E28" s="20">
        <v>9000</v>
      </c>
      <c r="F28" s="64" t="s">
        <v>59</v>
      </c>
    </row>
    <row r="29" spans="1:6" x14ac:dyDescent="0.35">
      <c r="A29" s="61">
        <v>26</v>
      </c>
      <c r="B29" s="62">
        <v>46053</v>
      </c>
      <c r="C29" s="63" t="s">
        <v>60</v>
      </c>
      <c r="D29" s="63" t="s">
        <v>15</v>
      </c>
      <c r="E29" s="20">
        <v>3000</v>
      </c>
      <c r="F29" s="64" t="s">
        <v>61</v>
      </c>
    </row>
    <row r="30" spans="1:6" x14ac:dyDescent="0.35">
      <c r="E30" s="2"/>
    </row>
    <row r="31" spans="1:6" x14ac:dyDescent="0.35">
      <c r="E31" s="2"/>
    </row>
    <row r="32" spans="1:6" x14ac:dyDescent="0.35">
      <c r="E32" s="2"/>
    </row>
    <row r="33" spans="5:5" x14ac:dyDescent="0.35">
      <c r="E33" s="2"/>
    </row>
    <row r="34" spans="5:5" x14ac:dyDescent="0.35">
      <c r="E34" s="2"/>
    </row>
    <row r="35" spans="5:5" x14ac:dyDescent="0.35">
      <c r="E35" s="2"/>
    </row>
    <row r="36" spans="5:5" x14ac:dyDescent="0.35">
      <c r="E36" s="2"/>
    </row>
    <row r="37" spans="5:5" x14ac:dyDescent="0.35">
      <c r="E37" s="2"/>
    </row>
    <row r="38" spans="5:5" x14ac:dyDescent="0.35">
      <c r="E38" s="2"/>
    </row>
    <row r="39" spans="5:5" x14ac:dyDescent="0.35">
      <c r="E39" s="2"/>
    </row>
    <row r="40" spans="5:5" x14ac:dyDescent="0.35">
      <c r="E40" s="2"/>
    </row>
    <row r="41" spans="5:5" x14ac:dyDescent="0.35">
      <c r="E41" s="2"/>
    </row>
  </sheetData>
  <mergeCells count="1">
    <mergeCell ref="A1:F1"/>
  </mergeCells>
  <pageMargins left="0.7" right="0.7" top="0.78740157499999996" bottom="0.78740157499999996" header="0.3" footer="0.3"/>
  <pageSetup paperSize="9" scale="99" orientation="landscape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6E34A4-7C79-A345-8411-A722A6E964D1}">
  <sheetPr>
    <pageSetUpPr fitToPage="1"/>
  </sheetPr>
  <dimension ref="A1:N35"/>
  <sheetViews>
    <sheetView showGridLines="0" zoomScaleNormal="100" workbookViewId="0">
      <selection activeCell="A2" sqref="A2"/>
    </sheetView>
  </sheetViews>
  <sheetFormatPr baseColWidth="10" defaultColWidth="11" defaultRowHeight="15.5" x14ac:dyDescent="0.35"/>
  <cols>
    <col min="1" max="1" width="23.83203125" customWidth="1"/>
    <col min="2" max="13" width="8.25" customWidth="1"/>
  </cols>
  <sheetData>
    <row r="1" spans="1:13" x14ac:dyDescent="0.35">
      <c r="A1" s="68" t="s">
        <v>92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</row>
    <row r="2" spans="1:13" ht="16" thickBot="1" x14ac:dyDescent="0.4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spans="1:13" x14ac:dyDescent="0.35">
      <c r="A3" s="6" t="s">
        <v>62</v>
      </c>
      <c r="B3" s="7">
        <v>800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4" spans="1:13" x14ac:dyDescent="0.35">
      <c r="A4" s="8" t="s">
        <v>63</v>
      </c>
      <c r="B4" s="9">
        <v>1000</v>
      </c>
      <c r="C4" s="5"/>
      <c r="D4" s="5"/>
      <c r="E4" s="5"/>
      <c r="F4" s="5"/>
      <c r="G4" s="5"/>
      <c r="H4" s="5"/>
      <c r="I4" s="5"/>
      <c r="J4" s="5"/>
      <c r="K4" s="5"/>
      <c r="L4" s="5"/>
      <c r="M4" s="5"/>
    </row>
    <row r="5" spans="1:13" x14ac:dyDescent="0.35">
      <c r="A5" s="8"/>
      <c r="B5" s="9"/>
      <c r="C5" s="5"/>
      <c r="D5" s="5"/>
      <c r="E5" s="5"/>
      <c r="F5" s="5"/>
      <c r="G5" s="5"/>
      <c r="H5" s="5"/>
      <c r="I5" s="5"/>
      <c r="J5" s="5"/>
      <c r="K5" s="10"/>
      <c r="L5" s="5"/>
      <c r="M5" s="5"/>
    </row>
    <row r="6" spans="1:13" x14ac:dyDescent="0.35">
      <c r="A6" s="8" t="s">
        <v>64</v>
      </c>
      <c r="B6" s="11">
        <v>200</v>
      </c>
      <c r="C6" s="5"/>
      <c r="D6" s="5"/>
      <c r="E6" s="5"/>
      <c r="F6" s="5"/>
      <c r="G6" s="5"/>
      <c r="H6" s="5"/>
      <c r="I6" s="5"/>
      <c r="J6" s="5"/>
      <c r="K6" s="10"/>
      <c r="L6" s="5"/>
      <c r="M6" s="5"/>
    </row>
    <row r="7" spans="1:13" x14ac:dyDescent="0.35">
      <c r="A7" s="8" t="s">
        <v>65</v>
      </c>
      <c r="B7" s="11">
        <v>200</v>
      </c>
      <c r="C7" s="5"/>
      <c r="D7" s="5"/>
      <c r="E7" s="5"/>
      <c r="F7" s="5"/>
      <c r="G7" s="5"/>
      <c r="H7" s="5"/>
      <c r="I7" s="5"/>
      <c r="J7" s="5"/>
      <c r="K7" s="10"/>
      <c r="L7" s="5"/>
      <c r="M7" s="5"/>
    </row>
    <row r="8" spans="1:13" x14ac:dyDescent="0.35">
      <c r="A8" s="8"/>
      <c r="B8" s="9"/>
      <c r="C8" s="5"/>
      <c r="D8" s="5"/>
      <c r="E8" s="5"/>
      <c r="F8" s="5"/>
      <c r="G8" s="5"/>
      <c r="H8" s="5"/>
      <c r="I8" s="5"/>
      <c r="J8" s="5"/>
      <c r="K8" s="10"/>
      <c r="L8" s="5"/>
      <c r="M8" s="5"/>
    </row>
    <row r="9" spans="1:13" x14ac:dyDescent="0.35">
      <c r="A9" s="8" t="s">
        <v>66</v>
      </c>
      <c r="B9" s="11">
        <v>50</v>
      </c>
      <c r="C9" s="5"/>
      <c r="D9" s="5"/>
      <c r="E9" s="5"/>
      <c r="F9" s="5"/>
      <c r="G9" s="5"/>
      <c r="H9" s="5"/>
      <c r="I9" s="5"/>
      <c r="J9" s="5"/>
      <c r="K9" s="10"/>
      <c r="L9" s="5"/>
      <c r="M9" s="5"/>
    </row>
    <row r="10" spans="1:13" x14ac:dyDescent="0.35">
      <c r="A10" s="8" t="s">
        <v>67</v>
      </c>
      <c r="B10" s="11">
        <v>55</v>
      </c>
      <c r="C10" s="5"/>
      <c r="D10" s="5"/>
      <c r="E10" s="5"/>
      <c r="F10" s="5"/>
      <c r="G10" s="5"/>
      <c r="H10" s="5"/>
      <c r="I10" s="5"/>
      <c r="J10" s="5"/>
      <c r="K10" s="10"/>
      <c r="L10" s="5"/>
      <c r="M10" s="5"/>
    </row>
    <row r="11" spans="1:13" x14ac:dyDescent="0.35">
      <c r="A11" s="8"/>
      <c r="B11" s="9"/>
      <c r="C11" s="5"/>
      <c r="D11" s="5"/>
      <c r="E11" s="5"/>
      <c r="F11" s="5"/>
      <c r="G11" s="5"/>
      <c r="H11" s="5"/>
      <c r="I11" s="5"/>
      <c r="J11" s="5"/>
      <c r="K11" s="10"/>
      <c r="L11" s="5"/>
      <c r="M11" s="5"/>
    </row>
    <row r="12" spans="1:13" x14ac:dyDescent="0.35">
      <c r="A12" s="8" t="s">
        <v>68</v>
      </c>
      <c r="B12" s="12">
        <v>1</v>
      </c>
      <c r="C12" s="5"/>
      <c r="D12" s="5"/>
      <c r="E12" s="5"/>
      <c r="F12" s="5"/>
      <c r="G12" s="5"/>
      <c r="H12" s="5"/>
      <c r="I12" s="5"/>
      <c r="J12" s="5"/>
      <c r="K12" s="10"/>
      <c r="L12" s="5"/>
      <c r="M12" s="5"/>
    </row>
    <row r="13" spans="1:13" x14ac:dyDescent="0.35">
      <c r="A13" s="8" t="s">
        <v>69</v>
      </c>
      <c r="B13" s="12">
        <v>0.9</v>
      </c>
      <c r="C13" s="5"/>
      <c r="D13" s="5"/>
      <c r="E13" s="5"/>
      <c r="F13" s="5"/>
      <c r="G13" s="5"/>
      <c r="H13" s="5"/>
      <c r="I13" s="5"/>
      <c r="J13" s="5"/>
      <c r="K13" s="10"/>
      <c r="L13" s="5"/>
      <c r="M13" s="5"/>
    </row>
    <row r="14" spans="1:13" x14ac:dyDescent="0.35">
      <c r="A14" s="8" t="s">
        <v>70</v>
      </c>
      <c r="B14" s="11">
        <v>60</v>
      </c>
      <c r="C14" s="5"/>
      <c r="D14" s="5"/>
      <c r="E14" s="5"/>
      <c r="F14" s="5"/>
      <c r="G14" s="5"/>
      <c r="H14" s="5"/>
      <c r="I14" s="5"/>
      <c r="J14" s="5"/>
      <c r="K14" s="10"/>
      <c r="L14" s="5"/>
      <c r="M14" s="5"/>
    </row>
    <row r="15" spans="1:13" ht="16" thickBot="1" x14ac:dyDescent="0.4">
      <c r="A15" s="13" t="s">
        <v>71</v>
      </c>
      <c r="B15" s="14">
        <v>60</v>
      </c>
      <c r="C15" s="5"/>
      <c r="D15" s="5"/>
      <c r="E15" s="5"/>
      <c r="F15" s="5"/>
      <c r="G15" s="5"/>
      <c r="H15" s="5"/>
      <c r="I15" s="5"/>
      <c r="J15" s="5"/>
      <c r="K15" s="10"/>
      <c r="L15" s="5"/>
      <c r="M15" s="5"/>
    </row>
    <row r="16" spans="1:13" x14ac:dyDescent="0.35">
      <c r="A16" s="5"/>
      <c r="B16" s="15"/>
      <c r="C16" s="5"/>
      <c r="D16" s="5"/>
      <c r="E16" s="5"/>
      <c r="F16" s="5"/>
      <c r="G16" s="5"/>
      <c r="H16" s="5"/>
      <c r="I16" s="5"/>
      <c r="J16" s="5"/>
      <c r="K16" s="10"/>
      <c r="L16" s="5"/>
      <c r="M16" s="5"/>
    </row>
    <row r="17" spans="1:14" ht="16" thickBot="1" x14ac:dyDescent="0.4">
      <c r="A17" s="17"/>
      <c r="B17" s="69" t="s">
        <v>72</v>
      </c>
      <c r="C17" s="69"/>
      <c r="D17" s="69"/>
      <c r="E17" s="69" t="s">
        <v>73</v>
      </c>
      <c r="F17" s="69"/>
      <c r="G17" s="69"/>
      <c r="H17" s="69" t="s">
        <v>74</v>
      </c>
      <c r="I17" s="69"/>
      <c r="J17" s="69"/>
      <c r="K17" s="69" t="s">
        <v>75</v>
      </c>
      <c r="L17" s="69"/>
      <c r="M17" s="69"/>
    </row>
    <row r="18" spans="1:14" s="4" customFormat="1" ht="16" thickBot="1" x14ac:dyDescent="0.4">
      <c r="A18" s="18"/>
      <c r="B18" s="55" t="s">
        <v>76</v>
      </c>
      <c r="C18" s="56" t="s">
        <v>77</v>
      </c>
      <c r="D18" s="54" t="s">
        <v>78</v>
      </c>
      <c r="E18" s="55" t="s">
        <v>76</v>
      </c>
      <c r="F18" s="56" t="s">
        <v>77</v>
      </c>
      <c r="G18" s="54" t="s">
        <v>78</v>
      </c>
      <c r="H18" s="55" t="s">
        <v>76</v>
      </c>
      <c r="I18" s="56" t="s">
        <v>77</v>
      </c>
      <c r="J18" s="54" t="s">
        <v>78</v>
      </c>
      <c r="K18" s="55" t="s">
        <v>76</v>
      </c>
      <c r="L18" s="56" t="s">
        <v>77</v>
      </c>
      <c r="M18" s="54" t="s">
        <v>78</v>
      </c>
      <c r="N18"/>
    </row>
    <row r="19" spans="1:14" s="1" customFormat="1" x14ac:dyDescent="0.35">
      <c r="A19" s="16" t="s">
        <v>79</v>
      </c>
      <c r="B19" s="23">
        <f>B4*B7</f>
        <v>200000</v>
      </c>
      <c r="C19" s="23">
        <f>B3*B6</f>
        <v>160000</v>
      </c>
      <c r="D19" s="23">
        <f>B19-C19</f>
        <v>40000</v>
      </c>
      <c r="E19" s="50"/>
      <c r="F19" s="33"/>
      <c r="G19" s="34"/>
      <c r="H19" s="23"/>
      <c r="I19" s="23"/>
      <c r="J19" s="23"/>
      <c r="K19" s="36"/>
      <c r="L19" s="37"/>
      <c r="M19" s="38"/>
    </row>
    <row r="20" spans="1:14" x14ac:dyDescent="0.35">
      <c r="A20" s="19" t="s">
        <v>80</v>
      </c>
      <c r="B20" s="20">
        <f>E20+H20+K20</f>
        <v>-55000</v>
      </c>
      <c r="C20" s="20">
        <f>F20+I20+L20</f>
        <v>-40000</v>
      </c>
      <c r="D20" s="20">
        <f>B20-C20</f>
        <v>-15000</v>
      </c>
      <c r="E20" s="22">
        <f>B4*B10*-1</f>
        <v>-55000</v>
      </c>
      <c r="F20" s="20">
        <f>B3*B9*-1</f>
        <v>-40000</v>
      </c>
      <c r="G20" s="28">
        <f t="shared" ref="G20" si="0">D20</f>
        <v>-15000</v>
      </c>
      <c r="H20" s="20">
        <v>0</v>
      </c>
      <c r="I20" s="20">
        <v>0</v>
      </c>
      <c r="J20" s="20">
        <v>0</v>
      </c>
      <c r="K20" s="39">
        <v>0</v>
      </c>
      <c r="L20" s="20">
        <v>0</v>
      </c>
      <c r="M20" s="21">
        <v>0</v>
      </c>
    </row>
    <row r="21" spans="1:14" x14ac:dyDescent="0.35">
      <c r="A21" s="48" t="s">
        <v>81</v>
      </c>
      <c r="B21" s="25">
        <f>E21+H21+K21</f>
        <v>-54000</v>
      </c>
      <c r="C21" s="25">
        <f>F21+I21+L21</f>
        <v>-48000</v>
      </c>
      <c r="D21" s="25">
        <f t="shared" ref="D21:D29" si="1">B21-C21</f>
        <v>-6000</v>
      </c>
      <c r="E21" s="51">
        <v>0</v>
      </c>
      <c r="F21" s="29">
        <v>0</v>
      </c>
      <c r="G21" s="30">
        <v>0</v>
      </c>
      <c r="H21" s="25">
        <f>B4*B13*B14*-1</f>
        <v>-54000</v>
      </c>
      <c r="I21" s="25">
        <f>B3*B12*B14*-1</f>
        <v>-48000</v>
      </c>
      <c r="J21" s="25">
        <f>H21-I21</f>
        <v>-6000</v>
      </c>
      <c r="K21" s="40">
        <v>0</v>
      </c>
      <c r="L21" s="41">
        <v>0</v>
      </c>
      <c r="M21" s="42">
        <v>0</v>
      </c>
    </row>
    <row r="22" spans="1:14" s="1" customFormat="1" x14ac:dyDescent="0.35">
      <c r="A22" s="49" t="s">
        <v>82</v>
      </c>
      <c r="B22" s="27">
        <f>B19+B20+B21</f>
        <v>91000</v>
      </c>
      <c r="C22" s="27">
        <f>C19+C20+C21</f>
        <v>72000</v>
      </c>
      <c r="D22" s="27">
        <f t="shared" si="1"/>
        <v>19000</v>
      </c>
      <c r="E22" s="31">
        <f>E19+E20+E21</f>
        <v>-55000</v>
      </c>
      <c r="F22" s="32">
        <f t="shared" ref="F22:J22" si="2">F19+F20+F21</f>
        <v>-40000</v>
      </c>
      <c r="G22" s="35">
        <f t="shared" si="2"/>
        <v>-15000</v>
      </c>
      <c r="H22" s="27">
        <f t="shared" si="2"/>
        <v>-54000</v>
      </c>
      <c r="I22" s="27">
        <f t="shared" si="2"/>
        <v>-48000</v>
      </c>
      <c r="J22" s="27">
        <f t="shared" si="2"/>
        <v>-6000</v>
      </c>
      <c r="K22" s="31">
        <f>K19+K20+K21</f>
        <v>0</v>
      </c>
      <c r="L22" s="32">
        <f>L19+L20+L21</f>
        <v>0</v>
      </c>
      <c r="M22" s="35">
        <f>M19+M20+M21</f>
        <v>0</v>
      </c>
    </row>
    <row r="23" spans="1:14" x14ac:dyDescent="0.35">
      <c r="A23" s="19" t="s">
        <v>83</v>
      </c>
      <c r="B23" s="20">
        <f>E23+H23+K23</f>
        <v>-30000</v>
      </c>
      <c r="C23" s="20">
        <f>F23+I23+L23</f>
        <v>-30000</v>
      </c>
      <c r="D23" s="20">
        <f t="shared" si="1"/>
        <v>0</v>
      </c>
      <c r="E23" s="22">
        <v>-6000</v>
      </c>
      <c r="F23" s="20">
        <v>-6000</v>
      </c>
      <c r="G23" s="21">
        <f>E23-F23</f>
        <v>0</v>
      </c>
      <c r="H23" s="20">
        <v>-6000</v>
      </c>
      <c r="I23" s="20">
        <v>-6000</v>
      </c>
      <c r="J23" s="20">
        <v>0</v>
      </c>
      <c r="K23" s="22">
        <v>-18000</v>
      </c>
      <c r="L23" s="20">
        <v>-18000</v>
      </c>
      <c r="M23" s="21">
        <f>K23-L23</f>
        <v>0</v>
      </c>
    </row>
    <row r="24" spans="1:14" x14ac:dyDescent="0.35">
      <c r="A24" s="19" t="s">
        <v>84</v>
      </c>
      <c r="B24" s="20">
        <f>E24+H24+K24</f>
        <v>-14000</v>
      </c>
      <c r="C24" s="20">
        <f>F24+I24+L24</f>
        <v>-13000</v>
      </c>
      <c r="D24" s="20">
        <f t="shared" si="1"/>
        <v>-1000</v>
      </c>
      <c r="E24" s="22">
        <f>(E21+E23)/6</f>
        <v>-1000</v>
      </c>
      <c r="F24" s="20">
        <f>(F21+F23)/6</f>
        <v>-1000</v>
      </c>
      <c r="G24" s="21">
        <f>E24-F24</f>
        <v>0</v>
      </c>
      <c r="H24" s="20">
        <f>(H21+H23)/6</f>
        <v>-10000</v>
      </c>
      <c r="I24" s="20">
        <f>(I21+I23)/6</f>
        <v>-9000</v>
      </c>
      <c r="J24" s="20">
        <f>H24-I24</f>
        <v>-1000</v>
      </c>
      <c r="K24" s="22">
        <f>(K21+K23)/6</f>
        <v>-3000</v>
      </c>
      <c r="L24" s="20">
        <f>(L21+L23)/6</f>
        <v>-3000</v>
      </c>
      <c r="M24" s="21">
        <f>K24-L24</f>
        <v>0</v>
      </c>
    </row>
    <row r="25" spans="1:14" x14ac:dyDescent="0.35">
      <c r="A25" s="19" t="s">
        <v>85</v>
      </c>
      <c r="B25" s="20">
        <f>E25+H25+K25</f>
        <v>-4500</v>
      </c>
      <c r="C25" s="20">
        <f t="shared" ref="B25:C29" si="3">F25+I25+L25</f>
        <v>-2000</v>
      </c>
      <c r="D25" s="20">
        <f t="shared" si="1"/>
        <v>-2500</v>
      </c>
      <c r="E25" s="22">
        <v>-500</v>
      </c>
      <c r="F25" s="20">
        <v>-500</v>
      </c>
      <c r="G25" s="21">
        <f>E25-F25</f>
        <v>0</v>
      </c>
      <c r="H25" s="20">
        <v>-3500</v>
      </c>
      <c r="I25" s="20">
        <v>-1000</v>
      </c>
      <c r="J25" s="20">
        <f>H25-I25</f>
        <v>-2500</v>
      </c>
      <c r="K25" s="22">
        <v>-500</v>
      </c>
      <c r="L25" s="20">
        <v>-500</v>
      </c>
      <c r="M25" s="21">
        <f>K25-L25</f>
        <v>0</v>
      </c>
    </row>
    <row r="26" spans="1:14" x14ac:dyDescent="0.35">
      <c r="A26" s="19" t="s">
        <v>86</v>
      </c>
      <c r="B26" s="20">
        <f t="shared" si="3"/>
        <v>-8000</v>
      </c>
      <c r="C26" s="20">
        <f t="shared" si="3"/>
        <v>-8000</v>
      </c>
      <c r="D26" s="20">
        <f t="shared" si="1"/>
        <v>0</v>
      </c>
      <c r="E26" s="22">
        <v>-1000</v>
      </c>
      <c r="F26" s="20">
        <v>-1000</v>
      </c>
      <c r="G26" s="21">
        <f>E26-F26</f>
        <v>0</v>
      </c>
      <c r="H26" s="20">
        <v>-6000</v>
      </c>
      <c r="I26" s="20">
        <v>-6000</v>
      </c>
      <c r="J26" s="20">
        <f>H26-I26</f>
        <v>0</v>
      </c>
      <c r="K26" s="22">
        <v>-1000</v>
      </c>
      <c r="L26" s="20">
        <v>-1000</v>
      </c>
      <c r="M26" s="21">
        <f>K26-L26</f>
        <v>0</v>
      </c>
    </row>
    <row r="27" spans="1:14" x14ac:dyDescent="0.35">
      <c r="A27" s="19" t="s">
        <v>87</v>
      </c>
      <c r="B27" s="20">
        <f t="shared" si="3"/>
        <v>-3000</v>
      </c>
      <c r="C27" s="20">
        <f t="shared" si="3"/>
        <v>-3000</v>
      </c>
      <c r="D27" s="20">
        <f t="shared" si="1"/>
        <v>0</v>
      </c>
      <c r="E27" s="22">
        <v>-1000</v>
      </c>
      <c r="F27" s="20">
        <v>-1000</v>
      </c>
      <c r="G27" s="21">
        <f>E27-F27</f>
        <v>0</v>
      </c>
      <c r="H27" s="20">
        <v>-1500</v>
      </c>
      <c r="I27" s="20">
        <v>-1500</v>
      </c>
      <c r="J27" s="20">
        <f>H27-I27</f>
        <v>0</v>
      </c>
      <c r="K27" s="22">
        <v>-500</v>
      </c>
      <c r="L27" s="20">
        <v>-500</v>
      </c>
      <c r="M27" s="21">
        <f>K27-L27</f>
        <v>0</v>
      </c>
    </row>
    <row r="28" spans="1:14" s="1" customFormat="1" x14ac:dyDescent="0.35">
      <c r="A28" s="19" t="s">
        <v>88</v>
      </c>
      <c r="B28" s="20">
        <f t="shared" si="3"/>
        <v>-2000</v>
      </c>
      <c r="C28" s="20">
        <f>F28+I28+L28</f>
        <v>-2000</v>
      </c>
      <c r="D28" s="20">
        <f t="shared" si="1"/>
        <v>0</v>
      </c>
      <c r="E28" s="22">
        <v>-500</v>
      </c>
      <c r="F28" s="20">
        <v>-500</v>
      </c>
      <c r="G28" s="21">
        <f t="shared" ref="G28:G29" si="4">E28-F28</f>
        <v>0</v>
      </c>
      <c r="H28" s="20">
        <v>-1000</v>
      </c>
      <c r="I28" s="20">
        <v>-1000</v>
      </c>
      <c r="J28" s="20">
        <f>H28-I28</f>
        <v>0</v>
      </c>
      <c r="K28" s="22">
        <v>-500</v>
      </c>
      <c r="L28" s="20">
        <v>-500</v>
      </c>
      <c r="M28" s="21">
        <f t="shared" ref="M28:M30" si="5">K28-L28</f>
        <v>0</v>
      </c>
    </row>
    <row r="29" spans="1:14" x14ac:dyDescent="0.35">
      <c r="A29" s="48" t="s">
        <v>89</v>
      </c>
      <c r="B29" s="29">
        <f t="shared" si="3"/>
        <v>-15000</v>
      </c>
      <c r="C29" s="29">
        <f>F29+I29+L29</f>
        <v>-10000</v>
      </c>
      <c r="D29" s="29">
        <f t="shared" si="1"/>
        <v>-5000</v>
      </c>
      <c r="E29" s="24">
        <v>0</v>
      </c>
      <c r="F29" s="25">
        <v>0</v>
      </c>
      <c r="G29" s="26">
        <f t="shared" si="4"/>
        <v>0</v>
      </c>
      <c r="H29" s="29">
        <v>0</v>
      </c>
      <c r="I29" s="29">
        <v>0</v>
      </c>
      <c r="J29" s="29">
        <f t="shared" ref="J29" si="6">H29-I29</f>
        <v>0</v>
      </c>
      <c r="K29" s="24">
        <v>-15000</v>
      </c>
      <c r="L29" s="25">
        <v>-10000</v>
      </c>
      <c r="M29" s="26">
        <f t="shared" si="5"/>
        <v>-5000</v>
      </c>
    </row>
    <row r="30" spans="1:14" s="1" customFormat="1" x14ac:dyDescent="0.35">
      <c r="A30" s="17" t="s">
        <v>90</v>
      </c>
      <c r="B30" s="43">
        <f>B22+SUM(B23:B29)</f>
        <v>14500</v>
      </c>
      <c r="C30" s="43">
        <f>C22+SUM(C23:C29)</f>
        <v>4000</v>
      </c>
      <c r="D30" s="43">
        <f>B30-C30</f>
        <v>10500</v>
      </c>
      <c r="E30" s="52">
        <f>E22+SUM(E23:E29)</f>
        <v>-65000</v>
      </c>
      <c r="F30" s="45">
        <f>F22+SUM(F23:F29)</f>
        <v>-50000</v>
      </c>
      <c r="G30" s="46">
        <f>E30-F30</f>
        <v>-15000</v>
      </c>
      <c r="H30" s="43">
        <f>H22+SUM(H23:H29)</f>
        <v>-82000</v>
      </c>
      <c r="I30" s="43">
        <f>I22+SUM(I23:I29)</f>
        <v>-72500</v>
      </c>
      <c r="J30" s="43">
        <f>H30-I30</f>
        <v>-9500</v>
      </c>
      <c r="K30" s="44">
        <f>K22+SUM(K23:K29)</f>
        <v>-38500</v>
      </c>
      <c r="L30" s="45">
        <f>L22+SUM(L23:L29)</f>
        <v>-33500</v>
      </c>
      <c r="M30" s="47">
        <f t="shared" si="5"/>
        <v>-5000</v>
      </c>
    </row>
    <row r="31" spans="1:14" x14ac:dyDescent="0.35">
      <c r="B31" s="2"/>
    </row>
    <row r="32" spans="1:14" x14ac:dyDescent="0.35">
      <c r="B32" s="3"/>
      <c r="C32" s="3"/>
      <c r="E32" s="2"/>
      <c r="F32" s="2"/>
    </row>
    <row r="35" spans="5:7" x14ac:dyDescent="0.35">
      <c r="E35" s="2"/>
      <c r="F35" s="2"/>
      <c r="G35" s="2"/>
    </row>
  </sheetData>
  <mergeCells count="5">
    <mergeCell ref="B17:D17"/>
    <mergeCell ref="E17:G17"/>
    <mergeCell ref="H17:J17"/>
    <mergeCell ref="K17:M17"/>
    <mergeCell ref="A1:M1"/>
  </mergeCells>
  <pageMargins left="0.7" right="0.7" top="0.78740157499999996" bottom="0.78740157499999996" header="0.3" footer="0.3"/>
  <pageSetup paperSize="9" scale="64" orientation="landscape" verticalDpi="0" r:id="rId1"/>
  <ignoredErrors>
    <ignoredError sqref="G24 D30 J24 B22:D22 G30 J30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8646646ADCCAC4D85AB4A3E6E719D1E" ma:contentTypeVersion="3" ma:contentTypeDescription="Ein neues Dokument erstellen." ma:contentTypeScope="" ma:versionID="6819378ae14cf6f435d58fec67f81fd0">
  <xsd:schema xmlns:xsd="http://www.w3.org/2001/XMLSchema" xmlns:xs="http://www.w3.org/2001/XMLSchema" xmlns:p="http://schemas.microsoft.com/office/2006/metadata/properties" xmlns:ns2="86d34fc4-9344-4e0a-8900-bbd5a1b834c2" targetNamespace="http://schemas.microsoft.com/office/2006/metadata/properties" ma:root="true" ma:fieldsID="f099eed9f009ea309b38c52a53ce1194" ns2:_="">
    <xsd:import namespace="86d34fc4-9344-4e0a-8900-bbd5a1b834c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d34fc4-9344-4e0a-8900-bbd5a1b834c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D41E5DB-1F87-48ED-89A1-B1E6ECFDF41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d34fc4-9344-4e0a-8900-bbd5a1b834c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1E02C71-A4E6-419D-9952-D832453D6F59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34B8BAE1-BC54-44DD-83EA-E86205FC9AC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Deckblatt</vt:lpstr>
      <vt:lpstr>Buchungen</vt:lpstr>
      <vt:lpstr>Ergebnisrechnung</vt:lpstr>
      <vt:lpstr>Ergebnisrechnung!Druckbereich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Lehmann, Guenther</cp:lastModifiedBy>
  <cp:revision/>
  <dcterms:created xsi:type="dcterms:W3CDTF">2025-04-24T07:41:32Z</dcterms:created>
  <dcterms:modified xsi:type="dcterms:W3CDTF">2026-03-30T12:02:55Z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0x01010068646646ADCCAC4D85AB4A3E6E719D1E</vt:lpwstr>
  </property>
</Properties>
</file>