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66925"/>
  <mc:AlternateContent xmlns:mc="http://schemas.openxmlformats.org/markup-compatibility/2006">
    <mc:Choice Requires="x15">
      <x15ac:absPath xmlns:x15ac="http://schemas.microsoft.com/office/spreadsheetml/2010/11/ac" url="B:\ED\FR\_myFinanzundRewe\Controlling\Controller Magazin\2026\5 Nachhaltigkeitscontrolling\CMlive\"/>
    </mc:Choice>
  </mc:AlternateContent>
  <xr:revisionPtr revIDLastSave="0" documentId="8_{5559719A-A05F-49F6-AFB1-95FA0ADF3D7C}" xr6:coauthVersionLast="47" xr6:coauthVersionMax="47" xr10:uidLastSave="{00000000-0000-0000-0000-000000000000}"/>
  <bookViews>
    <workbookView xWindow="-51720" yWindow="-19710" windowWidth="51840" windowHeight="21120" xr2:uid="{00000000-000D-0000-FFFF-FFFF00000000}"/>
  </bookViews>
  <sheets>
    <sheet name="Startseite" sheetId="15" r:id="rId1"/>
    <sheet name="Anleitung" sheetId="13" r:id="rId2"/>
    <sheet name="Deckblatt" sheetId="7" r:id="rId3"/>
    <sheet name="Benutzerhinweise" sheetId="3" r:id="rId4"/>
    <sheet name="Rechner" sheetId="11" r:id="rId5"/>
    <sheet name="Abweichungsanalyse" sheetId="6" r:id="rId6"/>
    <sheet name="Empfehlungen" sheetId="12" r:id="rId7"/>
  </sheets>
  <definedNames>
    <definedName name="_xlnm.Print_Area" localSheetId="0">Startseite!$A$1:$L$19</definedName>
    <definedName name="fotokpl" hidden="1">{#N/A,#N/A,TRUE,"Planung";#N/A,#N/A,TRUE,"System";#N/A,#N/A,TRUE,"Lohn";#N/A,#N/A,TRUE,"Handel";#N/A,#N/A,TRUE,"DBR"}</definedName>
    <definedName name="Inhaltliche_Hilfe">#REF!</definedName>
    <definedName name="Kopf__und_Fußzeile_bearbeiten">#REF!</definedName>
    <definedName name="TabkonfigAn">Startseite!$H$25</definedName>
    <definedName name="Technische_Hilfe">#REF!</definedName>
    <definedName name="test" hidden="1">{#N/A,#N/A,TRUE,"Planung";#N/A,#N/A,TRUE,"System";#N/A,#N/A,TRUE,"Lohn";#N/A,#N/A,TRUE,"Handel";#N/A,#N/A,TRUE,"DBR"}</definedName>
    <definedName name="wrn.FOTOKPL." hidden="1">{#N/A,#N/A,TRUE,"Planung";#N/A,#N/A,TRUE,"System";#N/A,#N/A,TRUE,"Lohn";#N/A,#N/A,TRUE,"Handel";#N/A,#N/A,TRUE,"DBR"}</definedName>
    <definedName name="Zeilen__und_Spaltenbeschriftung_ein_aus">#REF!</definedName>
    <definedName name="Zoo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1" i="11" l="1"/>
  <c r="A22" i="12"/>
  <c r="A34" i="6" l="1"/>
  <c r="A137" i="3"/>
  <c r="I31" i="11" l="1"/>
  <c r="I34" i="11"/>
  <c r="I35" i="11"/>
  <c r="I36" i="11"/>
  <c r="N11" i="11"/>
  <c r="O12" i="11" s="1"/>
  <c r="B21" i="6" l="1"/>
  <c r="B12" i="6" s="1"/>
  <c r="I33" i="11"/>
  <c r="I32" i="11"/>
  <c r="F11" i="11"/>
  <c r="O15" i="11"/>
  <c r="O13" i="11" l="1"/>
  <c r="O14" i="11"/>
  <c r="O16" i="11"/>
  <c r="B19" i="6"/>
  <c r="B16" i="6"/>
  <c r="B17" i="6"/>
  <c r="B18" i="6"/>
  <c r="B20" i="6"/>
  <c r="B13" i="6"/>
  <c r="B14" i="6"/>
  <c r="B15" i="6"/>
  <c r="E24" i="11" l="1"/>
  <c r="C11" i="6" l="1"/>
  <c r="E11" i="6" s="1"/>
  <c r="C12" i="6"/>
  <c r="E12" i="6" s="1"/>
  <c r="C17" i="6"/>
  <c r="E17" i="6" s="1"/>
  <c r="C18" i="6"/>
  <c r="E18" i="6" s="1"/>
  <c r="C19" i="6"/>
  <c r="E19" i="6" s="1"/>
  <c r="C20" i="6"/>
  <c r="E20" i="6" s="1"/>
  <c r="C16" i="6"/>
  <c r="E16" i="6" s="1"/>
  <c r="C13" i="6"/>
  <c r="E13" i="6" s="1"/>
  <c r="C21" i="6"/>
  <c r="E21" i="6" s="1"/>
  <c r="C14" i="6"/>
  <c r="E14" i="6" s="1"/>
  <c r="C15" i="6"/>
  <c r="E15" i="6" s="1"/>
  <c r="J30" i="11"/>
  <c r="E28" i="11"/>
  <c r="J34" i="11"/>
  <c r="E25" i="11"/>
  <c r="J36" i="11"/>
  <c r="J32" i="11"/>
  <c r="J31" i="11"/>
  <c r="J35" i="11"/>
  <c r="J33" i="1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<sst xmlns="http://schemas.openxmlformats.org/spreadsheetml/2006/main" count="211" uniqueCount="184">
  <si>
    <t>niedrig</t>
  </si>
  <si>
    <t>neutral</t>
  </si>
  <si>
    <t>hoch</t>
  </si>
  <si>
    <t>sehr hoch</t>
  </si>
  <si>
    <t>Datenerfassung</t>
  </si>
  <si>
    <t>Stück</t>
  </si>
  <si>
    <t>Stückkosten</t>
  </si>
  <si>
    <t>Lernkurveneffekt</t>
  </si>
  <si>
    <t>Rationalisierungseffekt</t>
  </si>
  <si>
    <t>Fixkostendegression</t>
  </si>
  <si>
    <t>Technischer Fortschritt</t>
  </si>
  <si>
    <t>Betriebskostengrößeneffekt</t>
  </si>
  <si>
    <t>Elastizität (k)</t>
  </si>
  <si>
    <t>Erfahrungsrate</t>
  </si>
  <si>
    <t>Differenz</t>
  </si>
  <si>
    <t>Marktpreis</t>
  </si>
  <si>
    <t>Geplanter Jahresabsatz</t>
  </si>
  <si>
    <t>n. vorhanden</t>
  </si>
  <si>
    <t>anteil</t>
  </si>
  <si>
    <t>sehr niedrig</t>
  </si>
  <si>
    <t>Profitabel ab</t>
  </si>
  <si>
    <t>Maximale Erfahrungsrate</t>
  </si>
  <si>
    <t>Maßnahmen</t>
  </si>
  <si>
    <t>5S-Methode</t>
  </si>
  <si>
    <t xml:space="preserve">Kundenfeedback </t>
  </si>
  <si>
    <t>Kooperationseffekt</t>
  </si>
  <si>
    <t>Praktische Tipps</t>
  </si>
  <si>
    <t>Materialkosten senken
Komplexität reduzieren
Skaleneffekte nutzen</t>
  </si>
  <si>
    <t>Produktivitätssteigerung
Qualitätsverbesserung
Fehlerreduktion</t>
  </si>
  <si>
    <t>Fehler reduzieren
Prozessverbesserung
Umsatzsteigerung
Reklamationsreduktion</t>
  </si>
  <si>
    <t>Kostenreduktion
Wissensaustausch
Risikominimierung</t>
  </si>
  <si>
    <t>Einfaches Kennzahlsystem</t>
  </si>
  <si>
    <t>Transparenz schaffen
Kontinuierliche Verbesserung</t>
  </si>
  <si>
    <t>Kontinuierliche Verbesserung Mitarbeitereinbindung</t>
  </si>
  <si>
    <t>ERP-Light Systeme</t>
  </si>
  <si>
    <t xml:space="preserve">Transparenz
Bestandsoptimierung
</t>
  </si>
  <si>
    <t>Deckungsbeitragsrechnung</t>
  </si>
  <si>
    <t xml:space="preserve">Profitabilität erhöhen
Verlustgründe senken
</t>
  </si>
  <si>
    <t>Benchmarking</t>
  </si>
  <si>
    <t>Kosten optimieren
Kernkompetenzen stärken</t>
  </si>
  <si>
    <t>PDCA-Zyklus</t>
  </si>
  <si>
    <t>Ziele</t>
  </si>
  <si>
    <t>Schnellere Einarbeitung
Fehlerreduktion
Produktivitätssteigerung</t>
  </si>
  <si>
    <t>Aktueller Marktpreis des Produkts pro Stück.</t>
  </si>
  <si>
    <t>Einheit: Euro pro Stück</t>
  </si>
  <si>
    <t>Geplante Verkaufsmenge des Produkts pro Jahr.</t>
  </si>
  <si>
    <t>Einheit: Stück</t>
  </si>
  <si>
    <t>Option 1: Berechnung über Stückkosten</t>
  </si>
  <si>
    <t>Schätzung der maximal erreichbaren Erfahrungsrate im Unternehmen.</t>
  </si>
  <si>
    <t>Großes Unternehemen: ca 30%</t>
  </si>
  <si>
    <t>Bewertungsskala</t>
  </si>
  <si>
    <t>Ergebnisanzeige</t>
  </si>
  <si>
    <t>Diagramm</t>
  </si>
  <si>
    <r>
      <t>Y-Achse:</t>
    </r>
    <r>
      <rPr>
        <sz val="11"/>
        <color theme="1"/>
        <rFont val="Calibri"/>
        <family val="2"/>
        <scheme val="minor"/>
      </rPr>
      <t xml:space="preserve"> Stückkosten</t>
    </r>
  </si>
  <si>
    <t>Die Entwicklung der Stückkosten wird zusätzlich grafisch dargestellt.</t>
  </si>
  <si>
    <t>Bitte tragen Sie auch hier nur Werte in die hellblau markierten Felder ein.</t>
  </si>
  <si>
    <t>Eingaben und Auswertung</t>
  </si>
  <si>
    <t>Anzahl der betrachteten produzierten bzw. verkauften Einheiten.</t>
  </si>
  <si>
    <t>Plan-Kosten</t>
  </si>
  <si>
    <t>Ist-Kosten</t>
  </si>
  <si>
    <r>
      <t>hoch</t>
    </r>
    <r>
      <rPr>
        <sz val="11"/>
        <color theme="1"/>
        <rFont val="Calibri"/>
        <family val="2"/>
        <scheme val="minor"/>
      </rPr>
      <t xml:space="preserve"> – Der Effekt ist deutlich ausgeprägt.</t>
    </r>
  </si>
  <si>
    <r>
      <t>sehr hoch</t>
    </r>
    <r>
      <rPr>
        <sz val="11"/>
        <color theme="1"/>
        <rFont val="Calibri"/>
        <family val="2"/>
        <scheme val="minor"/>
      </rPr>
      <t xml:space="preserve"> – Der Effekt ist vollständig ausgeschöpft.</t>
    </r>
  </si>
  <si>
    <r>
      <t>Tatsächlich angefallene Kosten</t>
    </r>
    <r>
      <rPr>
        <sz val="11"/>
        <color theme="1"/>
        <rFont val="Calibri"/>
        <family val="2"/>
        <scheme val="minor"/>
      </rPr>
      <t xml:space="preserve"> für die angegebene Stückzahl.</t>
    </r>
  </si>
  <si>
    <t>Das Tabellenblatt ist in zwei Bereiche unterteilt:</t>
  </si>
  <si>
    <t xml:space="preserve"> - </t>
  </si>
  <si>
    <t>Teil 1 : Datenerfassung</t>
  </si>
  <si>
    <t xml:space="preserve"> Teil 1 : Datenerfassung</t>
  </si>
  <si>
    <t>In diesem Bereich werden die Daten zur Berechnung der Erfahrungskurve erfasst.</t>
  </si>
  <si>
    <t>Teil 2 : Auswertung</t>
  </si>
  <si>
    <t xml:space="preserve"> Teil 2 : Auswertung</t>
  </si>
  <si>
    <t>Berechnungsoptionen</t>
  </si>
  <si>
    <t>Pflichtangaben</t>
  </si>
  <si>
    <t xml:space="preserve">  -  Bitte tragen Sie die Werte ausschließlich in die hervorgehobenen Eingabefelder ein. Beispielwerte in hellblauer Farbe </t>
  </si>
  <si>
    <t>Maßeinheit: Prozent</t>
  </si>
  <si>
    <t>Maßeinheit: Zahl</t>
  </si>
  <si>
    <t>Maßeinheit: Stück</t>
  </si>
  <si>
    <t>Maßeinheit: Euro</t>
  </si>
  <si>
    <t>Dieser Abschnitt enthält die automatisch berechneten Ergebnisse auf Grundlage der eingegebenen Daten.</t>
  </si>
  <si>
    <t>Gibt die Produktionsmenge an, ab der das Produkt profitabel ist.</t>
  </si>
  <si>
    <t>Erfordert die Profitabilität eine höhere Stückzahl als den geplanten Jahresabsatz, wird das Ergebnis rot markiert.</t>
  </si>
  <si>
    <t>Liegt die Profitabilität unterhalb des geplanten Jahresabsatzes, wird das Ergebnis grün markiert.</t>
  </si>
  <si>
    <r>
      <t>nicht vorhanden</t>
    </r>
    <r>
      <rPr>
        <sz val="11"/>
        <color theme="1"/>
        <rFont val="Calibri"/>
        <family val="2"/>
        <scheme val="minor"/>
      </rPr>
      <t xml:space="preserve"> – Der Effekt ist im Unternehmen nicht beobachtbar.</t>
    </r>
  </si>
  <si>
    <r>
      <t>sehr niedrig</t>
    </r>
    <r>
      <rPr>
        <sz val="11"/>
        <color theme="1"/>
        <rFont val="Calibri"/>
        <family val="2"/>
        <scheme val="minor"/>
      </rPr>
      <t xml:space="preserve"> – Der Effekt ist geringfügig wahrnehmbar.</t>
    </r>
  </si>
  <si>
    <r>
      <t>niedrig</t>
    </r>
    <r>
      <rPr>
        <sz val="11"/>
        <color theme="1"/>
        <rFont val="Calibri"/>
        <family val="2"/>
        <scheme val="minor"/>
      </rPr>
      <t xml:space="preserve"> – Der Effekt ist erkennbar, jedoch begrenzt ausgebildet.</t>
    </r>
  </si>
  <si>
    <r>
      <t>neutral</t>
    </r>
    <r>
      <rPr>
        <sz val="11"/>
        <color theme="1"/>
        <rFont val="Calibri"/>
        <family val="2"/>
        <scheme val="minor"/>
      </rPr>
      <t xml:space="preserve"> – Der Effekt ist vorhanden.</t>
    </r>
  </si>
  <si>
    <t>Vom Tool berechnete Kosten für die angegebene Stückzahl.</t>
  </si>
  <si>
    <t>Zeigt die Abweichung zwischen Plan-Kosten und Ist-Kosten an.</t>
  </si>
  <si>
    <t xml:space="preserve">In diesem Bereich können die berechneten Werte mit tatsächlichen Daten überprüft werden, sobald reale </t>
  </si>
  <si>
    <t>Produktions- oder Kostendaten vorliegen.</t>
  </si>
  <si>
    <t xml:space="preserve">1. Standardisierte Einarbeitungspläne
2. Mentoring
3. Jobrotation
</t>
  </si>
  <si>
    <t xml:space="preserve">1. SOPs(Standardisiertes Arbeitsverfahren)
2. Prozessmapping
3. Checklisten
</t>
  </si>
  <si>
    <t>1. Variantenreduktion
2. Einkaufsgemeinschaften
3. Lieferantenkonsolidierung
4. Rahmenverträge</t>
  </si>
  <si>
    <t>Berechnungsmethode:</t>
  </si>
  <si>
    <t>über Stückkosten</t>
  </si>
  <si>
    <t>mit Erfahrungseffekten</t>
  </si>
  <si>
    <t>fehlende Daten</t>
  </si>
  <si>
    <t>Sie können mittels Dropdown aus zwei Methodiken zur Berechnung der Erfahrungsrate wählen.</t>
  </si>
  <si>
    <t>Erfahrungskurvenrechner</t>
  </si>
  <si>
    <t>Firmenname</t>
  </si>
  <si>
    <t>Straße</t>
  </si>
  <si>
    <t>Postleitzahl und Ort</t>
  </si>
  <si>
    <t>Land</t>
  </si>
  <si>
    <t>Berechnet am</t>
  </si>
  <si>
    <t>Version 1.0</t>
  </si>
  <si>
    <t xml:space="preserve">CC BY-NC 4.0 </t>
  </si>
  <si>
    <t>Hasenöhrl, M. /Gruenbichler, R./ Horvath-Pilnay, N. (2026): Erfahrungskurvenrechner</t>
  </si>
  <si>
    <t>Kontrolle  - Plan-Ist-Vergleich</t>
  </si>
  <si>
    <t>Plankosten</t>
  </si>
  <si>
    <t>Istkosten</t>
  </si>
  <si>
    <t>Benutzerhinweise</t>
  </si>
  <si>
    <t>Es sind die Stückkosten für zwei unterschiedliche Produktionsmengen bekannt.</t>
  </si>
  <si>
    <t>Zusätzlich bewerten Sie die fünf zentralen Erfahrungskurveneffekte selbst auf einer Skala von „nicht vorhanden“ bis „sehr hoch“.</t>
  </si>
  <si>
    <t xml:space="preserve">Geben Sie folgend die tatsächlich kalkulierten Stückkosten für die jeweilige Produktionsmenge ein. </t>
  </si>
  <si>
    <t>Abweichungsanalyse</t>
  </si>
  <si>
    <t>Dokumentieren Sie folgend die Gründe für die Abweichungen:</t>
  </si>
  <si>
    <t>Maßnahmen zur Optimierung</t>
  </si>
  <si>
    <t>Berechnet für das Produkt</t>
  </si>
  <si>
    <t>Dieses Instrument wurde speziell für kleine Unternehmen entwickelt, um die Effekte der Erfahrungskurve verständlich zu analysieren und für Prognosezwecke nutzbar zu machen. Nachfolgend werden die Funktionsweise des Instruments, die Auswertungen sowie weiterführende Hinweise und Handlungsempfehlungen erläutert.</t>
  </si>
  <si>
    <t xml:space="preserve">Anschließend sind die hellblau hinterlegten Zellen mit den Untenehmensdaten zu befüllen. </t>
  </si>
  <si>
    <t xml:space="preserve">Wird die Erfahrungsrate geschätzt, ist eine Annahme über die Ausprägung des jeweiligen Effekts zu treffen. </t>
  </si>
  <si>
    <t>Stückkosten bei einer Produktionsmenge von einem Stück</t>
  </si>
  <si>
    <t>1. Datenpaar</t>
  </si>
  <si>
    <t>2. Datenpaar</t>
  </si>
  <si>
    <t>Marktpreis (netto)</t>
  </si>
  <si>
    <t>Datenpaar: Stückkosten sowie kumulierte Produktionsmenge</t>
  </si>
  <si>
    <t>Datenpaar 1: Stückkosten bei 1 Stück Produktion</t>
  </si>
  <si>
    <t>Datenpaar 2: Stückkosten bei xx Stück Produktion</t>
  </si>
  <si>
    <t xml:space="preserve">mehreren Produktionsmengen vorhanden sind oder die Kostenprognose auf Basis einer Einschätzung der Erfahrungsrate erfolgen soll. </t>
  </si>
  <si>
    <r>
      <t xml:space="preserve">Zunächst ist bei der </t>
    </r>
    <r>
      <rPr>
        <b/>
        <sz val="11"/>
        <color theme="1"/>
        <rFont val="Calibri"/>
        <family val="2"/>
        <scheme val="minor"/>
      </rPr>
      <t>Berechnungsmethode</t>
    </r>
    <r>
      <rPr>
        <sz val="11"/>
        <color theme="1"/>
        <rFont val="Calibri"/>
        <family val="2"/>
        <scheme val="minor"/>
      </rPr>
      <t xml:space="preserve"> (s. unten unter Berechnungsoptionen) auszuwählen, ob die Stückkosten von </t>
    </r>
  </si>
  <si>
    <t>Option 2: Berechnung über eine geschätzte Erfahrungskurve</t>
  </si>
  <si>
    <t>Es sind die Kosten des ersten Stücks bekannt, die Stückkosten für weitere Mengen jedoch unbekant.</t>
  </si>
  <si>
    <t>Abschätzung der Erfahrungsrate</t>
  </si>
  <si>
    <t>Kleines Unternehemen: ca 10%</t>
  </si>
  <si>
    <t>Mittleres Unternehemen: ca 20%</t>
  </si>
  <si>
    <t>Mögliche Richtwerte:</t>
  </si>
  <si>
    <t>Kostenelastizität</t>
  </si>
  <si>
    <t>Gibt die berechnete Kostenelastizität der Erfahrungskurve an.</t>
  </si>
  <si>
    <t>Zeigt die erreichte bzw. berechnete Erfahrungsrate an.</t>
  </si>
  <si>
    <t>X-Achse: Kumulierte Produktionsmenge (Stück)</t>
  </si>
  <si>
    <t xml:space="preserve">Diese Werte sind vom Nutzer manuell einzugeben. </t>
  </si>
  <si>
    <t>Analyse, Visuallierung und Stückkostenprognose</t>
  </si>
  <si>
    <t>Kritische Ausbrindungsmenge</t>
  </si>
  <si>
    <t>Analysieren Sie Ihre Dokumentation, um das vorhandene Optimierungspotenzial und Maßnahmen zu identifizieren und dokumentieren Sie diese folgend (S. dazu auch Tabellenblatt Empfehlungen):</t>
  </si>
  <si>
    <t>Betriebsgrößeneffekt</t>
  </si>
  <si>
    <t>1. Digitalisierung
2. Einfache Automatisierung
3. Materialoptimierung</t>
  </si>
  <si>
    <t>Prozessstabilität
Reduzierte  Durchlaufzeit
Kostensenkung</t>
  </si>
  <si>
    <t>Optimierungsmethode</t>
  </si>
  <si>
    <t>Make-Or-Buy-Entscheidung</t>
  </si>
  <si>
    <t>Auswirkung</t>
  </si>
  <si>
    <t xml:space="preserve">1. Fehlerquote = (Anzahl Fehler ÷ Gesamtanzahl Aufträge) × 100
2. Kosten pro Einheit = Gesamtkosten ÷ Stückzahl
3. Durchlaufzeit analysieren
4. Engpässe identifizieren
</t>
  </si>
  <si>
    <t xml:space="preserve">1. Fragebogen erstellen
2. Feedback systematisch auswerten
3. Ursachenanalyse durchführen
4. Verbesserungen umsetzen
5. Erfolg kontrollieren
</t>
  </si>
  <si>
    <t xml:space="preserve">1. Nicht benötigte Gegenstände entfernen
2. Arbeitsplätze strukturieren
3. Regelmäßige Reinigung einführen
4. Standards definieren
5. Einhaltung kontrollieren
</t>
  </si>
  <si>
    <t xml:space="preserve">1. Deckungsbeitrag berechnen
    a. Umsatz pro Produkt ermitteln
2. Unrentable Produkte prüfen 
    a. Produkt nach Deckungsbeitrag sortieren
    b. Ursachen für unrentable Produkte bestimmen(Hohe Kosten?; 
       Niedriger Verkaufspreis?; Geringere Absatzmenge?)
    c. Entscheidung treffen(Weiterproduzieren, Einstellen oder  
      Optimieren)
3. Auswirkungen überprüfen
</t>
  </si>
  <si>
    <t xml:space="preserve">1. Plan: 
    a. Probleme identifizieren
    b. Ursachen analysieren
    c. Maßnahmen planen
    d. Ziele definieren 
2. Do
    a. Testen, die Ergebnisse erfassen 
    b. Unterstützung; Mentor haben
    c. Dokumentation über die Fehlerquote führen
3. Check
    a. Daten auswerten
    b. Probleme identifizieren
    c. Die Ergebnisse bewerten
4. Act
    a. Anpassung durchführen 
    b. Ausweitung
    c. Weiterentwicklung 
</t>
  </si>
  <si>
    <t xml:space="preserve">1. Geeignete KMUs identifizieren
2. Kooperationsziele definieren
3. regelmäßiges Treffen organisieren
</t>
  </si>
  <si>
    <t>Quelle: in Anlehnung an Schawel, C., &amp; Billing, F. (2018). Top 100 Management Tools (6. Aufl.). Springer Gabler.</t>
  </si>
  <si>
    <t>Empfehlungen zur bestmöglichen Ausschöpfung der (theoretischen) Erfahrungsrate</t>
  </si>
  <si>
    <t xml:space="preserve">1. Kosten kalkulieren
    a. Kosten bei Selbsterstellung
    b. Kosten beim Outsourcing
2. Entscheidung treffen
</t>
  </si>
  <si>
    <t>Effekt</t>
  </si>
  <si>
    <t xml:space="preserve">Dieses Tabellenblatt enthält Handlungsempfehlungen zur bestmöglichen Ausschöpfung der Erfahrungskurveneffekte. </t>
  </si>
  <si>
    <r>
      <t>Nicht vorhanden</t>
    </r>
    <r>
      <rPr>
        <sz val="11"/>
        <color theme="1"/>
        <rFont val="Calibri"/>
        <family val="2"/>
        <scheme val="minor"/>
      </rPr>
      <t xml:space="preserve"> – Es ist kein relevanter Effekt zu erwarten.</t>
    </r>
  </si>
  <si>
    <r>
      <t>Sehr niedrig</t>
    </r>
    <r>
      <rPr>
        <sz val="11"/>
        <color theme="1"/>
        <rFont val="Calibri"/>
        <family val="2"/>
        <scheme val="minor"/>
      </rPr>
      <t xml:space="preserve"> – Der Effekt ist nur in geringem Maße zu erwarten und hat kaum Einfluss.</t>
    </r>
  </si>
  <si>
    <r>
      <t>Niedrig</t>
    </r>
    <r>
      <rPr>
        <sz val="11"/>
        <color theme="1"/>
        <rFont val="Calibri"/>
        <family val="2"/>
        <scheme val="minor"/>
      </rPr>
      <t xml:space="preserve"> – Der Effekt ist vorhanden, jedoch nur schwach ausgeprägt.</t>
    </r>
  </si>
  <si>
    <r>
      <t>Neutral</t>
    </r>
    <r>
      <rPr>
        <sz val="11"/>
        <color theme="1"/>
        <rFont val="Calibri"/>
        <family val="2"/>
        <scheme val="minor"/>
      </rPr>
      <t xml:space="preserve"> – Der Effekt ist moderat ausgeprägt und hat einen mittleren Einfluss.</t>
    </r>
  </si>
  <si>
    <r>
      <t>Hoch</t>
    </r>
    <r>
      <rPr>
        <sz val="11"/>
        <color theme="1"/>
        <rFont val="Calibri"/>
        <family val="2"/>
        <scheme val="minor"/>
      </rPr>
      <t xml:space="preserve"> – Der Effekt ist deutlich ausgeprägt und wirkt sich spürbar aus.</t>
    </r>
  </si>
  <si>
    <r>
      <t>Sehr hoch</t>
    </r>
    <r>
      <rPr>
        <sz val="11"/>
        <color theme="1"/>
        <rFont val="Calibri"/>
        <family val="2"/>
        <scheme val="minor"/>
      </rPr>
      <t xml:space="preserve"> – Der Effekt ist stark ausgeprägt und hat einen erheblichen Einfluss.</t>
    </r>
  </si>
  <si>
    <t>Erwartete Erfahrungsrate:</t>
  </si>
  <si>
    <t>Bessere Kapazitätsauslastung
Break-even senken
Stückkosten reduzieren</t>
  </si>
  <si>
    <t>1. Kapazitätsauslastung erhöhen
2. Kooperationen
3. Flexible Automatisierung</t>
  </si>
  <si>
    <t xml:space="preserve">1. Branchenkennzahlen recherchieren 
    a. Branchenidentifikation
    b. Kennzahlen definieren(z.B. Kundenbindung, Kostenstruktur usw)
    c. Datenquellen nutzen
2. Abweichungen analysieren
    a. Vergleiche die Kennzahlen
    b. Abweichungen bewerte
    c. Maßnahmen ableiten
    d. Ziele bestimmen
</t>
  </si>
  <si>
    <t>Effizienzsteigerung
Sicherheit erhöhen
Qualitätssteigerung</t>
  </si>
  <si>
    <t xml:space="preserve">1. Bedarf analysieren
    a. Ziele definieren: Welche Prozesse sollen optimiert werden? (z. B. 
        Lagerverwaltung, Rechnungsstellung, Bestellwesen)
    b. Benutzer identifizieren: Wer nutzt das System?
    c. Aktuelle benutzte Systeme bestimmen
    d. Kosten-Nutzen gegenüber stellen 
2. System auswählen
    a. Marktrecherche
    b. Preis-Leistungsverhältnis überprüfen
    c. Integrationsmöglichkeiten überprüfen
    d. Referenzen und Bewertungen anschauen
3. Mitarbeiterinnen einschule
    a. Schulungsplan erstellen
    b. Material vorbereiten
</t>
  </si>
  <si>
    <t>Wettbewerbsfähigkeit steigern</t>
  </si>
  <si>
    <t>Auswertung</t>
  </si>
  <si>
    <t xml:space="preserve">Erläuterungen zur Nutzung des Rechner-Tabellenblatts </t>
  </si>
  <si>
    <t>Erläuterungen zur Nutzung der Abweichungsanalyse</t>
  </si>
  <si>
    <t xml:space="preserve">Erläuterungen des Empfehlungen-Tabellenblatts </t>
  </si>
  <si>
    <t>Tabelle einfügen / Startseite konfigurieren</t>
  </si>
  <si>
    <t>© Haufe, Maya Hasenöhrl /Rudolf Grünbichler/ Nora Horvath-Pilna</t>
  </si>
  <si>
    <t>Deckblatt</t>
  </si>
  <si>
    <t>Benutzerhinweise Rechner</t>
  </si>
  <si>
    <t>Rechner</t>
  </si>
  <si>
    <t>Empfehlungen</t>
  </si>
  <si>
    <t>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</si>
</sst>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00_-;\-&quot;€&quot;\ * #,##0.00_-;_-&quot;€&quot;\ * &quot;-&quot;??_-;_-@_-"/>
    <numFmt numFmtId="165" formatCode="###,###&quot; Stk&quot;"/>
    <numFmt numFmtId="166" formatCode="0.0%"/>
    <numFmt numFmtId="167" formatCode="00&quot; %&quot;"/>
    <numFmt numFmtId="168" formatCode="###,###,###,##0&quot; Stk&quot;"/>
  </numFmts>
  <fonts count="42" x14ac:knownFonts="1">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8"/>
      <color theme="8"/>
      <name val="Calibri"/>
      <family val="2"/>
      <scheme val="minor"/>
    </font>
    <font>
      <sz val="12"/>
      <color theme="1"/>
      <name val="Calibri"/>
      <family val="2"/>
      <scheme val="minor"/>
    </font>
    <font>
      <b/>
      <sz val="14"/>
      <color theme="1"/>
      <name val="Calibri"/>
      <family val="2"/>
      <scheme val="minor"/>
    </font>
    <font>
      <sz val="11"/>
      <name val="Calibri"/>
      <family val="2"/>
      <scheme val="minor"/>
    </font>
    <font>
      <i/>
      <sz val="11"/>
      <name val="Calibri"/>
      <family val="2"/>
      <scheme val="minor"/>
    </font>
    <font>
      <sz val="11"/>
      <color theme="0" tint="-0.14999847407452621"/>
      <name val="Calibri"/>
      <family val="2"/>
      <scheme val="minor"/>
    </font>
    <font>
      <sz val="8"/>
      <name val="Calibri"/>
      <family val="2"/>
      <scheme val="minor"/>
    </font>
    <font>
      <b/>
      <sz val="12"/>
      <color theme="1"/>
      <name val="Calibri"/>
      <family val="2"/>
      <scheme val="minor"/>
    </font>
    <font>
      <sz val="12"/>
      <name val="Calibri"/>
      <family val="2"/>
      <scheme val="minor"/>
    </font>
    <font>
      <u/>
      <sz val="11"/>
      <color theme="1"/>
      <name val="Calibri"/>
      <family val="2"/>
      <scheme val="minor"/>
    </font>
    <font>
      <b/>
      <sz val="24"/>
      <color theme="8" tint="-0.499984740745262"/>
      <name val="Times New Roman"/>
      <family val="1"/>
    </font>
    <font>
      <b/>
      <sz val="14"/>
      <color theme="8" tint="-0.499984740745262"/>
      <name val="Calibri"/>
      <family val="2"/>
      <scheme val="minor"/>
    </font>
    <font>
      <b/>
      <sz val="16"/>
      <color theme="8" tint="-0.499984740745262"/>
      <name val="Calibri"/>
      <family val="2"/>
      <scheme val="minor"/>
    </font>
    <font>
      <b/>
      <sz val="18"/>
      <color theme="8" tint="-0.499984740745262"/>
      <name val="Calibri"/>
      <family val="2"/>
      <scheme val="minor"/>
    </font>
    <font>
      <b/>
      <sz val="26"/>
      <color theme="8" tint="-0.499984740745262"/>
      <name val="Times New Roman"/>
      <family val="1"/>
    </font>
    <font>
      <i/>
      <sz val="11"/>
      <color theme="0"/>
      <name val="Calibri"/>
      <family val="2"/>
      <scheme val="minor"/>
    </font>
    <font>
      <sz val="14"/>
      <color theme="1"/>
      <name val="Calibri"/>
      <family val="2"/>
      <scheme val="minor"/>
    </font>
    <font>
      <b/>
      <sz val="11"/>
      <name val="Calibri"/>
      <family val="2"/>
      <scheme val="minor"/>
    </font>
    <font>
      <i/>
      <sz val="11"/>
      <color theme="8" tint="-0.499984740745262"/>
      <name val="Calibri"/>
      <family val="2"/>
      <scheme val="minor"/>
    </font>
    <font>
      <u/>
      <sz val="11"/>
      <color theme="10"/>
      <name val="Calibri"/>
      <family val="2"/>
      <scheme val="minor"/>
    </font>
    <font>
      <sz val="10"/>
      <name val="Verdana"/>
      <family val="2"/>
    </font>
    <font>
      <b/>
      <sz val="14"/>
      <name val="Verdana"/>
      <family val="2"/>
    </font>
    <font>
      <sz val="24"/>
      <color rgb="FF001344"/>
      <name val="Calibri"/>
      <family val="2"/>
    </font>
    <font>
      <sz val="10"/>
      <color theme="1"/>
      <name val="Calibri"/>
      <family val="2"/>
    </font>
    <font>
      <sz val="11"/>
      <name val="Verdana"/>
      <family val="2"/>
    </font>
    <font>
      <b/>
      <sz val="11"/>
      <color indexed="55"/>
      <name val="Verdana"/>
      <family val="2"/>
    </font>
    <font>
      <b/>
      <sz val="12"/>
      <color indexed="23"/>
      <name val="Verdana"/>
      <family val="2"/>
    </font>
    <font>
      <sz val="10"/>
      <color indexed="63"/>
      <name val="Verdana"/>
      <family val="2"/>
    </font>
    <font>
      <sz val="11"/>
      <color indexed="55"/>
      <name val="Verdana"/>
      <family val="2"/>
    </font>
    <font>
      <sz val="12"/>
      <name val="Verdana"/>
      <family val="2"/>
    </font>
    <font>
      <u/>
      <sz val="11"/>
      <color rgb="FF0500FF"/>
      <name val="Calibri"/>
      <family val="2"/>
    </font>
    <font>
      <u/>
      <sz val="11"/>
      <color theme="10"/>
      <name val="Calibri"/>
      <family val="2"/>
    </font>
    <font>
      <b/>
      <sz val="11"/>
      <color indexed="54"/>
      <name val="Verdana"/>
      <family val="2"/>
    </font>
    <font>
      <b/>
      <sz val="10"/>
      <color indexed="54"/>
      <name val="Verdana"/>
      <family val="2"/>
    </font>
    <font>
      <b/>
      <sz val="10"/>
      <name val="Verdana"/>
      <family val="2"/>
    </font>
    <font>
      <sz val="10"/>
      <color indexed="9"/>
      <name val="Verdana"/>
      <family val="2"/>
    </font>
  </fonts>
  <fills count="9">
    <fill>
      <patternFill patternType="none"/>
    </fill>
    <fill>
      <patternFill patternType="gray125"/>
    </fill>
    <fill>
      <patternFill patternType="solid">
        <fgColor theme="8" tint="0.79998168889431442"/>
        <bgColor indexed="64"/>
      </patternFill>
    </fill>
    <fill>
      <patternFill patternType="solid">
        <fgColor theme="7"/>
        <bgColor indexed="64"/>
      </patternFill>
    </fill>
    <fill>
      <patternFill patternType="solid">
        <fgColor rgb="FFEAF3FA"/>
        <bgColor indexed="64"/>
      </patternFill>
    </fill>
    <fill>
      <patternFill patternType="solid">
        <fgColor rgb="FFCEE1F2"/>
        <bgColor indexed="64"/>
      </patternFill>
    </fill>
    <fill>
      <patternFill patternType="solid">
        <fgColor rgb="FFCEE1F2"/>
        <bgColor theme="4" tint="0.79998168889431442"/>
      </patternFill>
    </fill>
    <fill>
      <patternFill patternType="solid">
        <fgColor theme="8" tint="0.59999389629810485"/>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8"/>
      </left>
      <right style="thin">
        <color theme="8"/>
      </right>
      <top style="thin">
        <color theme="8"/>
      </top>
      <bottom style="thin">
        <color theme="8"/>
      </bottom>
      <diagonal/>
    </border>
    <border>
      <left style="thin">
        <color theme="8"/>
      </left>
      <right style="thin">
        <color theme="8"/>
      </right>
      <top/>
      <bottom style="thin">
        <color theme="8"/>
      </bottom>
      <diagonal/>
    </border>
    <border>
      <left style="thin">
        <color theme="8"/>
      </left>
      <right style="thin">
        <color theme="8"/>
      </right>
      <top style="thin">
        <color theme="8"/>
      </top>
      <bottom/>
      <diagonal/>
    </border>
    <border>
      <left style="thin">
        <color theme="8"/>
      </left>
      <right style="thin">
        <color theme="8"/>
      </right>
      <top/>
      <bottom/>
      <diagonal/>
    </border>
  </borders>
  <cellStyleXfs count="11">
    <xf numFmtId="0" fontId="0" fillId="0" borderId="0"/>
    <xf numFmtId="164" fontId="2" fillId="0" borderId="0" applyFont="0" applyFill="0" applyBorder="0" applyAlignment="0" applyProtection="0"/>
    <xf numFmtId="9" fontId="2" fillId="0" borderId="0" applyFont="0" applyFill="0" applyBorder="0" applyAlignment="0" applyProtection="0"/>
    <xf numFmtId="0" fontId="2" fillId="0" borderId="0"/>
    <xf numFmtId="0" fontId="25" fillId="0" borderId="0" applyNumberFormat="0" applyFill="0" applyBorder="0" applyAlignment="0" applyProtection="0"/>
    <xf numFmtId="0" fontId="26" fillId="0" borderId="0"/>
    <xf numFmtId="0" fontId="1" fillId="0" borderId="0"/>
    <xf numFmtId="49" fontId="28" fillId="0" borderId="0" applyFill="0" applyBorder="0" applyProtection="0">
      <alignment horizontal="left" vertical="center"/>
    </xf>
    <xf numFmtId="0" fontId="1" fillId="0" borderId="0"/>
    <xf numFmtId="0" fontId="36" fillId="0" borderId="0" applyNumberFormat="0" applyFill="0" applyBorder="0" applyAlignment="0" applyProtection="0">
      <alignment vertical="top"/>
      <protection locked="0"/>
    </xf>
    <xf numFmtId="0" fontId="37" fillId="0" borderId="0" applyNumberFormat="0" applyFill="0" applyBorder="0" applyAlignment="0" applyProtection="0"/>
  </cellStyleXfs>
  <cellXfs count="149">
    <xf numFmtId="0" fontId="0" fillId="0" borderId="0" xfId="0"/>
    <xf numFmtId="164" fontId="0" fillId="0" borderId="0" xfId="1" applyFont="1"/>
    <xf numFmtId="0" fontId="0" fillId="0" borderId="1" xfId="0" applyBorder="1"/>
    <xf numFmtId="0" fontId="3" fillId="0" borderId="1" xfId="0" applyFont="1" applyBorder="1"/>
    <xf numFmtId="0" fontId="3" fillId="0" borderId="0" xfId="0" applyFont="1"/>
    <xf numFmtId="0" fontId="4" fillId="0" borderId="0" xfId="0" applyFont="1"/>
    <xf numFmtId="0" fontId="6" fillId="0" borderId="0" xfId="0" applyFont="1"/>
    <xf numFmtId="0" fontId="7" fillId="0" borderId="0" xfId="0" applyFont="1"/>
    <xf numFmtId="0" fontId="0" fillId="2" borderId="0" xfId="0" applyFill="1"/>
    <xf numFmtId="164" fontId="2" fillId="2" borderId="0" xfId="1" applyFont="1" applyFill="1"/>
    <xf numFmtId="0" fontId="8" fillId="0" borderId="0" xfId="0" applyFont="1"/>
    <xf numFmtId="0" fontId="3" fillId="0" borderId="0" xfId="0" applyFont="1" applyAlignment="1">
      <alignment horizontal="center"/>
    </xf>
    <xf numFmtId="0" fontId="3" fillId="0" borderId="3" xfId="0" applyFont="1" applyBorder="1"/>
    <xf numFmtId="0" fontId="9" fillId="0" borderId="0" xfId="0" applyFont="1"/>
    <xf numFmtId="0" fontId="5" fillId="0" borderId="0" xfId="0" applyFont="1" applyAlignment="1">
      <alignment horizontal="left" vertical="center"/>
    </xf>
    <xf numFmtId="164" fontId="0" fillId="2" borderId="0" xfId="1" applyFont="1" applyFill="1"/>
    <xf numFmtId="165" fontId="0" fillId="2" borderId="0" xfId="0" applyNumberFormat="1" applyFill="1"/>
    <xf numFmtId="0" fontId="11" fillId="0" borderId="0" xfId="0" applyFont="1"/>
    <xf numFmtId="164" fontId="0" fillId="0" borderId="0" xfId="1" applyFont="1" applyBorder="1"/>
    <xf numFmtId="164" fontId="0" fillId="0" borderId="0" xfId="1" applyFont="1" applyFill="1" applyBorder="1"/>
    <xf numFmtId="0" fontId="0" fillId="0" borderId="2" xfId="0" applyBorder="1"/>
    <xf numFmtId="164" fontId="9" fillId="0" borderId="0" xfId="1" applyFont="1" applyFill="1"/>
    <xf numFmtId="167" fontId="9" fillId="0" borderId="0" xfId="0" applyNumberFormat="1" applyFont="1"/>
    <xf numFmtId="165" fontId="0" fillId="0" borderId="0" xfId="0" applyNumberFormat="1"/>
    <xf numFmtId="164" fontId="0" fillId="2" borderId="2" xfId="1" applyFont="1" applyFill="1" applyBorder="1"/>
    <xf numFmtId="0" fontId="9" fillId="0" borderId="0" xfId="0" applyFont="1" applyAlignment="1">
      <alignment horizontal="center" vertical="center"/>
    </xf>
    <xf numFmtId="0" fontId="9" fillId="0" borderId="0" xfId="0" applyFont="1" applyAlignment="1">
      <alignment horizontal="center"/>
    </xf>
    <xf numFmtId="0" fontId="7" fillId="0" borderId="0" xfId="0" applyFont="1" applyAlignment="1">
      <alignment vertical="top"/>
    </xf>
    <xf numFmtId="0" fontId="14" fillId="0" borderId="0" xfId="0" applyFont="1" applyAlignment="1">
      <alignment vertical="top"/>
    </xf>
    <xf numFmtId="0" fontId="15" fillId="0" borderId="0" xfId="0" applyFont="1"/>
    <xf numFmtId="0" fontId="0" fillId="0" borderId="0" xfId="0" applyAlignment="1">
      <alignment horizontal="left" indent="2"/>
    </xf>
    <xf numFmtId="0" fontId="3" fillId="0" borderId="0" xfId="0" applyFont="1" applyAlignment="1">
      <alignment horizontal="left" vertical="center" indent="2"/>
    </xf>
    <xf numFmtId="0" fontId="0" fillId="0" borderId="0" xfId="0" applyAlignment="1">
      <alignment horizontal="left" vertical="center" inden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xf>
    <xf numFmtId="0" fontId="16" fillId="0" borderId="0" xfId="0" applyFont="1"/>
    <xf numFmtId="0" fontId="0" fillId="0" borderId="0" xfId="0" applyAlignment="1">
      <alignment horizontal="right"/>
    </xf>
    <xf numFmtId="0" fontId="0" fillId="4" borderId="0" xfId="0" applyFill="1"/>
    <xf numFmtId="0" fontId="18" fillId="4" borderId="0" xfId="0" applyFont="1" applyFill="1" applyAlignment="1">
      <alignment vertical="center"/>
    </xf>
    <xf numFmtId="0" fontId="19" fillId="4" borderId="0" xfId="0" applyFont="1" applyFill="1" applyAlignment="1">
      <alignment vertical="center"/>
    </xf>
    <xf numFmtId="0" fontId="17" fillId="5" borderId="0" xfId="0" applyFont="1" applyFill="1" applyAlignment="1">
      <alignment vertical="center"/>
    </xf>
    <xf numFmtId="0" fontId="0" fillId="5" borderId="0" xfId="0" applyFill="1"/>
    <xf numFmtId="0" fontId="7" fillId="0" borderId="0" xfId="3" applyFont="1"/>
    <xf numFmtId="0" fontId="7" fillId="0" borderId="1" xfId="3" applyFont="1" applyBorder="1"/>
    <xf numFmtId="0" fontId="7" fillId="0" borderId="0" xfId="3" applyFont="1" applyAlignment="1">
      <alignment horizontal="left"/>
    </xf>
    <xf numFmtId="0" fontId="7" fillId="0" borderId="1" xfId="3" applyFont="1" applyBorder="1" applyAlignment="1">
      <alignment horizontal="left"/>
    </xf>
    <xf numFmtId="0" fontId="7" fillId="0" borderId="1" xfId="3" applyFont="1" applyBorder="1" applyAlignment="1">
      <alignment horizontal="center"/>
    </xf>
    <xf numFmtId="14" fontId="7" fillId="0" borderId="1" xfId="3" applyNumberFormat="1" applyFont="1" applyBorder="1" applyAlignment="1">
      <alignment horizontal="center"/>
    </xf>
    <xf numFmtId="0" fontId="2" fillId="0" borderId="0" xfId="3"/>
    <xf numFmtId="0" fontId="20" fillId="0" borderId="0" xfId="0" applyFont="1"/>
    <xf numFmtId="2" fontId="0" fillId="0" borderId="0" xfId="0" applyNumberFormat="1"/>
    <xf numFmtId="10" fontId="2" fillId="0" borderId="0" xfId="2" applyNumberFormat="1" applyFont="1" applyFill="1"/>
    <xf numFmtId="164" fontId="2" fillId="0" borderId="0" xfId="1" applyFont="1"/>
    <xf numFmtId="168" fontId="0" fillId="3" borderId="0" xfId="0" applyNumberFormat="1" applyFill="1" applyAlignment="1">
      <alignment wrapText="1"/>
    </xf>
    <xf numFmtId="0" fontId="0" fillId="0" borderId="0" xfId="0" applyAlignment="1">
      <alignment wrapText="1"/>
    </xf>
    <xf numFmtId="0" fontId="7" fillId="0" borderId="0" xfId="0" applyFont="1" applyAlignment="1">
      <alignment horizontal="center" vertical="top"/>
    </xf>
    <xf numFmtId="0" fontId="7" fillId="0" borderId="0" xfId="0" applyFont="1" applyAlignment="1">
      <alignment horizontal="center"/>
    </xf>
    <xf numFmtId="0" fontId="14" fillId="0" borderId="0" xfId="0" applyFont="1" applyAlignment="1">
      <alignment horizontal="center" vertical="top" wrapText="1"/>
    </xf>
    <xf numFmtId="0" fontId="9" fillId="0" borderId="0" xfId="0" applyFont="1" applyAlignment="1">
      <alignment wrapText="1"/>
    </xf>
    <xf numFmtId="0" fontId="10" fillId="0" borderId="0" xfId="0" applyFont="1" applyAlignment="1">
      <alignment wrapText="1"/>
    </xf>
    <xf numFmtId="0" fontId="10" fillId="0" borderId="0" xfId="0" applyFont="1"/>
    <xf numFmtId="0" fontId="10" fillId="0" borderId="0" xfId="0" applyFont="1" applyAlignment="1">
      <alignment horizontal="center" vertical="center"/>
    </xf>
    <xf numFmtId="165" fontId="9" fillId="0" borderId="0" xfId="0" applyNumberFormat="1" applyFont="1"/>
    <xf numFmtId="164" fontId="9" fillId="0" borderId="0" xfId="1" applyFont="1" applyFill="1" applyBorder="1"/>
    <xf numFmtId="0" fontId="0" fillId="0" borderId="0" xfId="0" applyAlignment="1">
      <alignment vertical="center"/>
    </xf>
    <xf numFmtId="0" fontId="21" fillId="0" borderId="0" xfId="0" applyFont="1" applyAlignment="1">
      <alignment textRotation="90"/>
    </xf>
    <xf numFmtId="166" fontId="4" fillId="0" borderId="0" xfId="2" applyNumberFormat="1" applyFont="1" applyFill="1"/>
    <xf numFmtId="0" fontId="3" fillId="7" borderId="0" xfId="0" applyFont="1" applyFill="1"/>
    <xf numFmtId="0" fontId="0" fillId="7" borderId="0" xfId="0" applyFill="1"/>
    <xf numFmtId="0" fontId="0" fillId="4" borderId="0" xfId="0" applyFill="1" applyAlignment="1">
      <alignment horizontal="right"/>
    </xf>
    <xf numFmtId="0" fontId="9" fillId="0" borderId="0" xfId="0" applyFont="1" applyAlignment="1">
      <alignment horizontal="left" vertical="center"/>
    </xf>
    <xf numFmtId="0" fontId="0" fillId="2" borderId="0" xfId="0" applyFill="1" applyAlignment="1">
      <alignment horizontal="right"/>
    </xf>
    <xf numFmtId="0" fontId="0" fillId="0" borderId="0" xfId="0" applyAlignment="1">
      <alignment horizontal="center" vertical="center" wrapText="1"/>
    </xf>
    <xf numFmtId="0" fontId="3" fillId="0" borderId="0" xfId="0" applyFont="1" applyAlignment="1">
      <alignment horizontal="left" vertical="center"/>
    </xf>
    <xf numFmtId="0" fontId="3" fillId="2" borderId="0" xfId="0" applyFont="1" applyFill="1"/>
    <xf numFmtId="0" fontId="14" fillId="0" borderId="0" xfId="0" applyFont="1" applyAlignment="1">
      <alignment vertical="top" wrapText="1"/>
    </xf>
    <xf numFmtId="164" fontId="0" fillId="0" borderId="0" xfId="1" applyFont="1" applyAlignment="1">
      <alignment horizontal="center"/>
    </xf>
    <xf numFmtId="0" fontId="13" fillId="0" borderId="7" xfId="0" applyFont="1" applyBorder="1" applyAlignment="1">
      <alignment horizontal="center" vertical="center" textRotation="90" wrapText="1"/>
    </xf>
    <xf numFmtId="0" fontId="22" fillId="0" borderId="0" xfId="0" applyFont="1"/>
    <xf numFmtId="0" fontId="22" fillId="0" borderId="0" xfId="0" applyFont="1" applyAlignment="1">
      <alignment vertical="top"/>
    </xf>
    <xf numFmtId="0" fontId="22" fillId="2" borderId="0" xfId="0" applyFont="1" applyFill="1"/>
    <xf numFmtId="0" fontId="22" fillId="4" borderId="0" xfId="0" applyFont="1" applyFill="1"/>
    <xf numFmtId="0" fontId="23" fillId="6" borderId="7" xfId="0" applyFont="1" applyFill="1" applyBorder="1" applyAlignment="1">
      <alignment vertical="center" wrapText="1"/>
    </xf>
    <xf numFmtId="0" fontId="0" fillId="4" borderId="9" xfId="0" applyFill="1" applyBorder="1" applyAlignment="1">
      <alignment vertical="top" wrapText="1"/>
    </xf>
    <xf numFmtId="0" fontId="3" fillId="4" borderId="7" xfId="0" applyFont="1" applyFill="1" applyBorder="1" applyAlignment="1">
      <alignment vertical="top" wrapText="1"/>
    </xf>
    <xf numFmtId="0" fontId="0" fillId="4" borderId="7" xfId="0" applyFill="1" applyBorder="1" applyAlignment="1">
      <alignment vertical="top" wrapText="1"/>
    </xf>
    <xf numFmtId="0" fontId="0" fillId="4" borderId="8" xfId="0" applyFill="1" applyBorder="1" applyAlignment="1">
      <alignment vertical="top" wrapText="1"/>
    </xf>
    <xf numFmtId="0" fontId="0" fillId="0" borderId="7" xfId="0" applyBorder="1" applyAlignment="1">
      <alignment vertical="top" wrapText="1"/>
    </xf>
    <xf numFmtId="0" fontId="3" fillId="0" borderId="7" xfId="0" applyFont="1" applyBorder="1" applyAlignment="1">
      <alignment vertical="top" wrapText="1"/>
    </xf>
    <xf numFmtId="0" fontId="9" fillId="0" borderId="7" xfId="0" applyFont="1" applyBorder="1" applyAlignment="1">
      <alignment horizontal="left" vertical="top" wrapText="1"/>
    </xf>
    <xf numFmtId="0" fontId="9" fillId="0" borderId="7" xfId="0" applyFont="1" applyBorder="1" applyAlignment="1">
      <alignment vertical="top" wrapText="1"/>
    </xf>
    <xf numFmtId="0" fontId="9" fillId="4" borderId="7" xfId="0" applyFont="1" applyFill="1" applyBorder="1" applyAlignment="1">
      <alignment horizontal="left" vertical="top" wrapText="1"/>
    </xf>
    <xf numFmtId="0" fontId="9" fillId="4" borderId="7" xfId="0" applyFont="1" applyFill="1" applyBorder="1" applyAlignment="1">
      <alignment vertical="top" wrapText="1"/>
    </xf>
    <xf numFmtId="0" fontId="0" fillId="4" borderId="10" xfId="0" applyFill="1" applyBorder="1" applyAlignment="1">
      <alignment vertical="top" wrapText="1"/>
    </xf>
    <xf numFmtId="0" fontId="0" fillId="0" borderId="9" xfId="0" applyBorder="1" applyAlignment="1">
      <alignment vertical="top" wrapText="1"/>
    </xf>
    <xf numFmtId="0" fontId="0" fillId="0" borderId="8" xfId="0" applyBorder="1" applyAlignment="1">
      <alignment vertical="top" wrapText="1"/>
    </xf>
    <xf numFmtId="0" fontId="23" fillId="4" borderId="7" xfId="0" applyFont="1" applyFill="1" applyBorder="1" applyAlignment="1">
      <alignment vertical="top" wrapText="1"/>
    </xf>
    <xf numFmtId="14" fontId="24" fillId="0" borderId="0" xfId="0" applyNumberFormat="1" applyFont="1" applyAlignment="1">
      <alignment horizontal="left" vertical="center"/>
    </xf>
    <xf numFmtId="0" fontId="26" fillId="0" borderId="0" xfId="5"/>
    <xf numFmtId="0" fontId="27" fillId="0" borderId="0" xfId="6" applyFont="1" applyAlignment="1">
      <alignment vertical="center"/>
    </xf>
    <xf numFmtId="49" fontId="28" fillId="0" borderId="0" xfId="7">
      <alignment horizontal="left" vertical="center"/>
    </xf>
    <xf numFmtId="0" fontId="1" fillId="0" borderId="0" xfId="6"/>
    <xf numFmtId="0" fontId="29" fillId="0" borderId="0" xfId="8" applyFont="1"/>
    <xf numFmtId="0" fontId="30" fillId="0" borderId="0" xfId="5" applyFont="1"/>
    <xf numFmtId="0" fontId="31" fillId="0" borderId="0" xfId="5" applyFont="1" applyAlignment="1">
      <alignment horizontal="left"/>
    </xf>
    <xf numFmtId="0" fontId="32" fillId="0" borderId="0" xfId="5" applyFont="1" applyAlignment="1">
      <alignment horizontal="left" indent="1"/>
    </xf>
    <xf numFmtId="0" fontId="33" fillId="0" borderId="0" xfId="5" applyFont="1"/>
    <xf numFmtId="0" fontId="34" fillId="0" borderId="0" xfId="5" applyFont="1" applyAlignment="1">
      <alignment vertical="top" wrapText="1"/>
    </xf>
    <xf numFmtId="0" fontId="1" fillId="0" borderId="0" xfId="6" applyAlignment="1">
      <alignment vertical="top" wrapText="1"/>
    </xf>
    <xf numFmtId="0" fontId="26" fillId="0" borderId="0" xfId="5" applyAlignment="1">
      <alignment horizontal="left" indent="1"/>
    </xf>
    <xf numFmtId="0" fontId="35" fillId="0" borderId="0" xfId="5" applyFont="1"/>
    <xf numFmtId="0" fontId="36" fillId="0" borderId="0" xfId="9" applyNumberFormat="1" applyFill="1" applyBorder="1" applyAlignment="1" applyProtection="1">
      <alignment horizontal="left" vertical="center"/>
    </xf>
    <xf numFmtId="0" fontId="36" fillId="0" borderId="0" xfId="9" applyFill="1" applyBorder="1" applyAlignment="1" applyProtection="1">
      <alignment horizontal="left" vertical="center"/>
    </xf>
    <xf numFmtId="0" fontId="38" fillId="0" borderId="0" xfId="10" applyNumberFormat="1" applyFont="1" applyFill="1" applyBorder="1" applyAlignment="1" applyProtection="1">
      <alignment horizontal="left" vertical="center" indent="1"/>
    </xf>
    <xf numFmtId="0" fontId="1" fillId="0" borderId="0" xfId="6" applyAlignment="1">
      <alignment horizontal="left" vertical="center"/>
    </xf>
    <xf numFmtId="0" fontId="26" fillId="0" borderId="0" xfId="5" applyAlignment="1">
      <alignment vertical="center"/>
    </xf>
    <xf numFmtId="0" fontId="38" fillId="0" borderId="0" xfId="10" applyNumberFormat="1" applyFont="1" applyFill="1" applyBorder="1" applyAlignment="1" applyProtection="1">
      <alignment horizontal="left" vertical="center"/>
    </xf>
    <xf numFmtId="0" fontId="38" fillId="0" borderId="0" xfId="5" applyFont="1" applyAlignment="1">
      <alignment horizontal="left" vertical="center" indent="1"/>
    </xf>
    <xf numFmtId="0" fontId="38" fillId="0" borderId="0" xfId="5" applyFont="1" applyAlignment="1">
      <alignment horizontal="left" vertical="center"/>
    </xf>
    <xf numFmtId="0" fontId="26" fillId="0" borderId="0" xfId="5" applyAlignment="1">
      <alignment horizontal="left" vertical="center"/>
    </xf>
    <xf numFmtId="0" fontId="40" fillId="0" borderId="0" xfId="5" applyFont="1"/>
    <xf numFmtId="0" fontId="26" fillId="8" borderId="0" xfId="5" applyFill="1"/>
    <xf numFmtId="0" fontId="41" fillId="0" borderId="0" xfId="5" applyFont="1"/>
    <xf numFmtId="0" fontId="41" fillId="8" borderId="0" xfId="5" applyFont="1" applyFill="1"/>
    <xf numFmtId="0" fontId="36" fillId="0" borderId="0" xfId="9" applyFill="1" applyBorder="1" applyAlignment="1" applyProtection="1">
      <alignment vertical="center"/>
    </xf>
    <xf numFmtId="0" fontId="1" fillId="0" borderId="0" xfId="6" applyAlignment="1">
      <alignment vertical="center"/>
    </xf>
    <xf numFmtId="0" fontId="25" fillId="0" borderId="0" xfId="4" applyNumberFormat="1" applyFill="1" applyBorder="1" applyAlignment="1" applyProtection="1">
      <alignment horizontal="left" vertical="center"/>
    </xf>
    <xf numFmtId="0" fontId="25" fillId="0" borderId="0" xfId="4" applyAlignment="1">
      <alignment vertical="center"/>
    </xf>
    <xf numFmtId="0" fontId="25" fillId="0" borderId="0" xfId="4" applyNumberFormat="1" applyFill="1" applyBorder="1" applyAlignment="1" applyProtection="1">
      <alignment vertical="center"/>
    </xf>
    <xf numFmtId="0" fontId="26" fillId="0" borderId="0" xfId="5" applyAlignment="1">
      <alignment horizontal="left" vertical="center"/>
    </xf>
    <xf numFmtId="0" fontId="1" fillId="0" borderId="0" xfId="6" applyAlignment="1">
      <alignment horizontal="left" vertical="center"/>
    </xf>
    <xf numFmtId="0" fontId="39" fillId="0" borderId="0" xfId="5" applyFont="1" applyAlignment="1">
      <alignment horizontal="right"/>
    </xf>
    <xf numFmtId="0" fontId="39" fillId="0" borderId="0" xfId="5" applyFont="1" applyAlignment="1">
      <alignment horizontal="left"/>
    </xf>
    <xf numFmtId="0" fontId="38" fillId="0" borderId="0" xfId="10" applyNumberFormat="1" applyFont="1" applyFill="1" applyBorder="1" applyAlignment="1" applyProtection="1">
      <alignment horizontal="left" vertical="center"/>
    </xf>
    <xf numFmtId="0" fontId="38" fillId="0" borderId="0" xfId="5" applyFont="1" applyAlignment="1">
      <alignment horizontal="left" vertical="center"/>
    </xf>
    <xf numFmtId="0" fontId="0" fillId="0" borderId="0" xfId="0" applyAlignment="1">
      <alignment horizontal="left" wrapText="1"/>
    </xf>
    <xf numFmtId="14" fontId="18" fillId="4" borderId="0" xfId="0" applyNumberFormat="1" applyFont="1" applyFill="1" applyAlignment="1">
      <alignment horizontal="left" vertical="center"/>
    </xf>
    <xf numFmtId="0" fontId="0" fillId="7" borderId="0" xfId="0" applyFill="1" applyAlignment="1">
      <alignment horizontal="left"/>
    </xf>
    <xf numFmtId="0" fontId="3" fillId="0" borderId="0" xfId="0" applyFont="1" applyAlignment="1">
      <alignment horizont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13" fillId="4" borderId="9" xfId="0" applyFont="1" applyFill="1" applyBorder="1" applyAlignment="1">
      <alignment horizontal="center" vertical="center" textRotation="90" wrapText="1"/>
    </xf>
    <xf numFmtId="0" fontId="13" fillId="4" borderId="8" xfId="0" applyFont="1" applyFill="1" applyBorder="1" applyAlignment="1">
      <alignment horizontal="center" vertical="center" textRotation="90" wrapText="1"/>
    </xf>
    <xf numFmtId="0" fontId="13" fillId="4" borderId="10" xfId="0" applyFont="1" applyFill="1" applyBorder="1" applyAlignment="1">
      <alignment horizontal="center" vertical="center" textRotation="90" wrapText="1"/>
    </xf>
    <xf numFmtId="0" fontId="13" fillId="0" borderId="9" xfId="0" applyFont="1" applyBorder="1" applyAlignment="1">
      <alignment horizontal="center" vertical="center" textRotation="90" wrapText="1"/>
    </xf>
    <xf numFmtId="0" fontId="13" fillId="0" borderId="8" xfId="0" applyFont="1" applyBorder="1" applyAlignment="1">
      <alignment horizontal="center" vertical="center" textRotation="90" wrapText="1"/>
    </xf>
  </cellXfs>
  <cellStyles count="11">
    <cellStyle name="H_Link" xfId="9" xr:uid="{00727FB2-4B1A-4B10-9F9A-EBD3C8B7D394}"/>
    <cellStyle name="H_Standard" xfId="8" xr:uid="{B5873690-046F-4FEE-8C75-DC730023EE67}"/>
    <cellStyle name="H_Titel" xfId="7" xr:uid="{2AFCA841-8158-40B2-801A-FD33280050E0}"/>
    <cellStyle name="Link" xfId="4" builtinId="8"/>
    <cellStyle name="Link 2" xfId="10" xr:uid="{863D0F0A-2EED-414D-A6B9-E7D6A3F069A6}"/>
    <cellStyle name="Prozent" xfId="2" builtinId="5"/>
    <cellStyle name="Standard" xfId="0" builtinId="0"/>
    <cellStyle name="Standard 2" xfId="6" xr:uid="{9CF1E45E-1BA4-4E54-BDA4-EC592D89DBBB}"/>
    <cellStyle name="Standard 5" xfId="3" xr:uid="{00000000-0005-0000-0000-000002000000}"/>
    <cellStyle name="Standard_FormatVorlage" xfId="5" xr:uid="{B6D3E6B9-4780-4BB7-BE16-D5D0191EAC3D}"/>
    <cellStyle name="Währung" xfId="1" builtinId="4"/>
  </cellStyles>
  <dxfs count="8">
    <dxf>
      <font>
        <color theme="0" tint="-0.14996795556505021"/>
      </font>
    </dxf>
    <dxf>
      <font>
        <color auto="1"/>
      </font>
      <fill>
        <patternFill>
          <bgColor theme="8" tint="0.79998168889431442"/>
        </patternFill>
      </fill>
    </dxf>
    <dxf>
      <font>
        <color theme="0" tint="-0.14996795556505021"/>
      </font>
    </dxf>
    <dxf>
      <font>
        <color rgb="FF9C0006"/>
      </font>
      <fill>
        <patternFill>
          <bgColor rgb="FFFFC7CE"/>
        </patternFill>
      </fill>
    </dxf>
    <dxf>
      <font>
        <color theme="9"/>
      </font>
      <fill>
        <patternFill>
          <bgColor theme="9" tint="0.79998168889431442"/>
        </patternFill>
      </fill>
    </dxf>
    <dxf>
      <font>
        <color rgb="FF9C0006"/>
      </font>
      <fill>
        <patternFill>
          <bgColor rgb="FFFFC7CE"/>
        </patternFill>
      </fill>
    </dxf>
    <dxf>
      <font>
        <color theme="0" tint="-0.14996795556505021"/>
      </font>
    </dxf>
    <dxf>
      <font>
        <color theme="0" tint="-0.14996795556505021"/>
      </font>
    </dxf>
  </dxfs>
  <tableStyles count="0" defaultTableStyle="TableStyleMedium2" defaultPivotStyle="PivotStyleLight16"/>
  <colors>
    <mruColors>
      <color rgb="FFEAF3FA"/>
      <color rgb="FFCEE1F2"/>
      <color rgb="FFD9E8F5"/>
      <color rgb="FFF1F7ED"/>
      <color rgb="FFEBF4E6"/>
      <color rgb="FFF0F7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AT"/>
              <a:t>Stückkosten</a:t>
            </a:r>
            <a:r>
              <a:rPr lang="de-AT" baseline="0"/>
              <a:t>entwicklung</a:t>
            </a:r>
            <a:endParaRPr lang="de-AT"/>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AT"/>
        </a:p>
      </c:txPr>
    </c:title>
    <c:autoTitleDeleted val="0"/>
    <c:plotArea>
      <c:layout/>
      <c:lineChart>
        <c:grouping val="standard"/>
        <c:varyColors val="0"/>
        <c:ser>
          <c:idx val="1"/>
          <c:order val="0"/>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Rechner!$I$30:$I$36</c:f>
              <c:numCache>
                <c:formatCode>###,###" Stk"</c:formatCode>
                <c:ptCount val="7"/>
                <c:pt idx="0">
                  <c:v>1</c:v>
                </c:pt>
                <c:pt idx="1">
                  <c:v>0</c:v>
                </c:pt>
                <c:pt idx="2">
                  <c:v>0</c:v>
                </c:pt>
                <c:pt idx="3">
                  <c:v>0</c:v>
                </c:pt>
                <c:pt idx="4">
                  <c:v>0</c:v>
                </c:pt>
                <c:pt idx="5">
                  <c:v>0</c:v>
                </c:pt>
                <c:pt idx="6">
                  <c:v>0</c:v>
                </c:pt>
              </c:numCache>
            </c:numRef>
          </c:cat>
          <c:val>
            <c:numRef>
              <c:f>Rechner!$J$30:$J$36</c:f>
              <c:numCache>
                <c:formatCode>_-"€"\ * #,##0.00_-;\-"€"\ * #,##0.00_-;_-"€"\ * "-"??_-;_-@_-</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0-9EB0-4E44-9789-2513F31FA0A2}"/>
            </c:ext>
          </c:extLst>
        </c:ser>
        <c:dLbls>
          <c:showLegendKey val="0"/>
          <c:showVal val="0"/>
          <c:showCatName val="0"/>
          <c:showSerName val="0"/>
          <c:showPercent val="0"/>
          <c:showBubbleSize val="0"/>
        </c:dLbls>
        <c:marker val="1"/>
        <c:smooth val="0"/>
        <c:axId val="1005878223"/>
        <c:axId val="1005875343"/>
      </c:lineChart>
      <c:catAx>
        <c:axId val="1005878223"/>
        <c:scaling>
          <c:orientation val="minMax"/>
        </c:scaling>
        <c:delete val="0"/>
        <c:axPos val="b"/>
        <c:numFmt formatCode="###,###&quot; Stk&quot;"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5875343"/>
        <c:crosses val="autoZero"/>
        <c:auto val="1"/>
        <c:lblAlgn val="ctr"/>
        <c:lblOffset val="100"/>
        <c:noMultiLvlLbl val="0"/>
      </c:catAx>
      <c:valAx>
        <c:axId val="1005875343"/>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_-&quot;€&quot;\ * #,##0.00_-;\-&quot;€&quot;\ * #,##0.00_-;_-&quot;€&quot;\ *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58782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checked="Checked" firstButton="1" fmlaLink="$N$1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checked="Checked" firstButton="1" fmlaLink="$N$1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checked="Checked" firstButton="1" fmlaLink="$N$14"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checked="Checked" firstButton="1" fmlaLink="$N$15"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checked="Checked" firstButton="1" fmlaLink="$N$16"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38100</xdr:colOff>
      <xdr:row>27</xdr:row>
      <xdr:rowOff>123825</xdr:rowOff>
    </xdr:from>
    <xdr:to>
      <xdr:col>12</xdr:col>
      <xdr:colOff>0</xdr:colOff>
      <xdr:row>47</xdr:row>
      <xdr:rowOff>9525</xdr:rowOff>
    </xdr:to>
    <xdr:sp macro="" textlink="">
      <xdr:nvSpPr>
        <xdr:cNvPr id="2" name="TextMakro" hidden="1">
          <a:extLst>
            <a:ext uri="{FF2B5EF4-FFF2-40B4-BE49-F238E27FC236}">
              <a16:creationId xmlns:a16="http://schemas.microsoft.com/office/drawing/2014/main" id="{B940381F-91A6-4132-900D-AF82CD9B2656}"/>
            </a:ext>
          </a:extLst>
        </xdr:cNvPr>
        <xdr:cNvSpPr txBox="1">
          <a:spLocks noChangeArrowheads="1"/>
        </xdr:cNvSpPr>
      </xdr:nvSpPr>
      <xdr:spPr bwMode="auto">
        <a:xfrm>
          <a:off x="133350" y="4330700"/>
          <a:ext cx="10239375" cy="3314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de-DE" sz="1000" b="1" i="0" u="none" strike="noStrike" baseline="0">
              <a:solidFill>
                <a:srgbClr val="000000"/>
              </a:solidFill>
              <a:latin typeface="Verdana"/>
              <a:ea typeface="Verdana"/>
            </a:rPr>
            <a:t>Hinweis:</a:t>
          </a:r>
        </a:p>
        <a:p>
          <a:pPr algn="l" rtl="0">
            <a:defRPr sz="1000"/>
          </a:pPr>
          <a:r>
            <a:rPr lang="de-DE" sz="1000" b="0" i="0" u="none" strike="noStrike" baseline="0">
              <a:solidFill>
                <a:srgbClr val="000000"/>
              </a:solidFill>
              <a:latin typeface="Verdana"/>
              <a:ea typeface="Verdana"/>
            </a:rPr>
            <a:t>Sie haben das Tool geöffnet, ohne die Makros zu aktivieren. Für die Nutzung dieses Tools müssen Sie diese aktivieren. Bitte gehen Sie dazu wie folgt vor:</a:t>
          </a:r>
        </a:p>
        <a:p>
          <a:pPr algn="l" rtl="0">
            <a:defRPr sz="1000"/>
          </a:pPr>
          <a:endParaRPr lang="de-DE" sz="1000" b="0" i="0" u="none" strike="noStrike" baseline="0">
            <a:solidFill>
              <a:srgbClr val="000000"/>
            </a:solidFill>
            <a:latin typeface="Verdana"/>
            <a:ea typeface="Verdana"/>
          </a:endParaRPr>
        </a:p>
        <a:p>
          <a:pPr algn="l" rtl="0">
            <a:defRPr sz="1000"/>
          </a:pPr>
          <a:r>
            <a:rPr lang="de-DE" sz="1000" b="0" i="0" u="none" strike="noStrike" baseline="0">
              <a:solidFill>
                <a:srgbClr val="000000"/>
              </a:solidFill>
              <a:latin typeface="Verdana"/>
              <a:ea typeface="Verdana"/>
            </a:rPr>
            <a:t>Bitte schließen Sie diese Datei, rufen Sie erneut auf und wählen bei der sich öffnenden Abfrage die Option "Makros aktivieren" aus. Sollte diese Abfrage nicht erscheinen, öffnen Sie eine leere Arbeitsmappe in Excel, wechseln Sie in das Menü "Extras", "Makro", Sicherheit". Wählen Sie auf dem Registerblatt "Sicherheitsstufen" die Option "Mittel" aus und bestätigen Sie mit "OK". Schließen Sie Excel und öffnen Sie das Tool erneut - die Aktivierung der Makros (s.o.) ist nun möglich.</a:t>
          </a:r>
        </a:p>
        <a:p>
          <a:pPr algn="l" rtl="0">
            <a:defRPr sz="1000"/>
          </a:pPr>
          <a:endParaRPr lang="de-DE" sz="1000" b="0" i="0" u="none" strike="noStrike" baseline="0">
            <a:solidFill>
              <a:srgbClr val="000000"/>
            </a:solidFill>
            <a:latin typeface="Verdana"/>
            <a:ea typeface="Verdana"/>
          </a:endParaRPr>
        </a:p>
        <a:p>
          <a:pPr algn="l" rtl="0">
            <a:defRPr sz="1000"/>
          </a:pPr>
          <a:r>
            <a:rPr lang="de-DE" sz="1000" b="0" i="0" u="none" strike="noStrike" baseline="0">
              <a:solidFill>
                <a:srgbClr val="000000"/>
              </a:solidFill>
              <a:latin typeface="Verdana"/>
              <a:ea typeface="Verdana"/>
            </a:rPr>
            <a:t>Ab Excel 2007 können Sie die Makroaktivierung über das Vertrauensstellungscenter einstellen. ("Office-Schaltfläche" &gt; "Excel-Optionen" &gt; Button "Einstellungen für das Vertrauensstellungscenter". Hier können Sie einen sog. vertrauenswürdigen Speicherort festlegen. Bei Dateien, die Sie in einem vertrauenswürdigen Speicherort ablegen, werden die Makros beim Öffnen aktiviert. In der Rubrik "Einstellungen für Makros" definieren Sie die Makroeinstellungen für Dateien, die außerhalb des vertrauenswürdigen Speicherorts liegen. Bei der Einstellung "Makros mit Benachrichtigung deaktivieren" erhalten Sie beim Öffnen eines Exceltools mit Makros einen Hinweis, dass die Makros deaktiviert wurden. Über nebenstehenden Button "Optionen" können Sie für diese einzelne Datei die Makros aktivieren.</a:t>
          </a:r>
        </a:p>
        <a:p>
          <a:pPr algn="l" rtl="0">
            <a:defRPr sz="1000"/>
          </a:pPr>
          <a:endParaRPr lang="de-DE" sz="1000" b="0" i="0" u="none" strike="noStrike" baseline="0">
            <a:solidFill>
              <a:srgbClr val="000000"/>
            </a:solidFill>
            <a:latin typeface="Verdana"/>
            <a:ea typeface="Verdana"/>
          </a:endParaRPr>
        </a:p>
        <a:p>
          <a:pPr algn="l" rtl="0">
            <a:defRPr sz="1000"/>
          </a:pPr>
          <a:endParaRPr lang="de-DE" sz="1000" b="0" i="0" u="none" strike="noStrike" baseline="0">
            <a:solidFill>
              <a:srgbClr val="000000"/>
            </a:solidFill>
            <a:latin typeface="Verdana"/>
            <a:ea typeface="Verdana"/>
          </a:endParaRPr>
        </a:p>
      </xdr:txBody>
    </xdr:sp>
    <xdr:clientData/>
  </xdr:twoCellAnchor>
  <xdr:oneCellAnchor>
    <xdr:from>
      <xdr:col>1</xdr:col>
      <xdr:colOff>82550</xdr:colOff>
      <xdr:row>5</xdr:row>
      <xdr:rowOff>63500</xdr:rowOff>
    </xdr:from>
    <xdr:ext cx="7600950" cy="1357359"/>
    <xdr:sp macro="" textlink="">
      <xdr:nvSpPr>
        <xdr:cNvPr id="3" name="Textfeld 2">
          <a:extLst>
            <a:ext uri="{FF2B5EF4-FFF2-40B4-BE49-F238E27FC236}">
              <a16:creationId xmlns:a16="http://schemas.microsoft.com/office/drawing/2014/main" id="{7F70B4EF-8F73-488E-BDC9-4E16D021739C}"/>
            </a:ext>
          </a:extLst>
        </xdr:cNvPr>
        <xdr:cNvSpPr txBox="1"/>
      </xdr:nvSpPr>
      <xdr:spPr>
        <a:xfrm>
          <a:off x="181084" y="1127672"/>
          <a:ext cx="7600950" cy="13573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just">
            <a:lnSpc>
              <a:spcPct val="150000"/>
            </a:lnSpc>
          </a:pPr>
          <a:r>
            <a:rPr lang="de-DE" sz="11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Dieses Instrument wurde speziell für kleine Unternehmen entwickelt, um die Effekte der Erfahrungskurve verständlich zu analysieren und für Prognosezwecke nutzbar zu machen. Nutzen</a:t>
          </a:r>
          <a:r>
            <a:rPr lang="de-DE"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und Anwendungsmöglichkeiten werden im Beitrag "Erfahrungskurve für kleine Produktionsbetriebe: Instrument zur Analyse, Visualisierung und Prognose der Stückkosten" von Maya Hasenöhrl, Rudolf Grünbichler und Nora Horvath-Pilna vorgestellt. </a:t>
          </a:r>
          <a:r>
            <a:rPr lang="de-DE" sz="110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Nachfolgend werden die Funktionsweise des Instruments, die Auswertungen sowie weiterführende Hinweise und Handlungsempfehlungen erläutert.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133350</xdr:colOff>
      <xdr:row>0</xdr:row>
      <xdr:rowOff>114298</xdr:rowOff>
    </xdr:from>
    <xdr:to>
      <xdr:col>15</xdr:col>
      <xdr:colOff>542925</xdr:colOff>
      <xdr:row>145</xdr:row>
      <xdr:rowOff>35718</xdr:rowOff>
    </xdr:to>
    <xdr:sp macro="" textlink="">
      <xdr:nvSpPr>
        <xdr:cNvPr id="2" name="Textfeld 1">
          <a:extLst>
            <a:ext uri="{FF2B5EF4-FFF2-40B4-BE49-F238E27FC236}">
              <a16:creationId xmlns:a16="http://schemas.microsoft.com/office/drawing/2014/main" id="{67D2AF9C-D7BC-04C9-F859-FC6D00833DE3}"/>
            </a:ext>
          </a:extLst>
        </xdr:cNvPr>
        <xdr:cNvSpPr txBox="1"/>
      </xdr:nvSpPr>
      <xdr:spPr>
        <a:xfrm>
          <a:off x="133350" y="114298"/>
          <a:ext cx="11839575" cy="25817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200" b="1">
              <a:solidFill>
                <a:schemeClr val="dk1"/>
              </a:solidFill>
              <a:effectLst/>
              <a:latin typeface="+mn-lt"/>
              <a:ea typeface="+mn-ea"/>
              <a:cs typeface="+mn-cs"/>
            </a:rPr>
            <a:t>Aufbau, Anwendung und Hinweise zum Instrument</a:t>
          </a:r>
          <a:endParaRPr lang="de-DE" sz="1200" b="1">
            <a:solidFill>
              <a:schemeClr val="dk1"/>
            </a:solidFill>
            <a:effectLst/>
            <a:latin typeface="+mn-lt"/>
            <a:ea typeface="+mn-ea"/>
            <a:cs typeface="+mn-cs"/>
          </a:endParaRPr>
        </a:p>
        <a:p>
          <a:r>
            <a:rPr lang="de-AT" sz="1200">
              <a:solidFill>
                <a:schemeClr val="dk1"/>
              </a:solidFill>
              <a:effectLst/>
              <a:latin typeface="+mn-lt"/>
              <a:ea typeface="+mn-ea"/>
              <a:cs typeface="+mn-cs"/>
            </a:rPr>
            <a:t>Das Instrument dient dazu, einen strukturierten Einblick in den prognostizierten Verlauf der Stückkostenentwicklung zu ermöglichen. Das Excel-Dokument gliedert sich in fünf Tabellenblätter, welche den prozessualen Ablauf im Instrument darstellen (</a:t>
          </a:r>
          <a:r>
            <a:rPr lang="de-AT" sz="1200" b="1">
              <a:solidFill>
                <a:schemeClr val="dk1"/>
              </a:solidFill>
              <a:effectLst/>
              <a:latin typeface="+mn-lt"/>
              <a:ea typeface="+mn-ea"/>
              <a:cs typeface="+mn-cs"/>
            </a:rPr>
            <a:t>Abb. 1</a:t>
          </a:r>
          <a:r>
            <a:rPr lang="de-AT" sz="1200">
              <a:solidFill>
                <a:schemeClr val="dk1"/>
              </a:solidFill>
              <a:effectLst/>
              <a:latin typeface="+mn-lt"/>
              <a:ea typeface="+mn-ea"/>
              <a:cs typeface="+mn-cs"/>
            </a:rPr>
            <a:t>):</a:t>
          </a:r>
          <a:endParaRPr lang="de-DE" sz="1200">
            <a:solidFill>
              <a:schemeClr val="dk1"/>
            </a:solidFill>
            <a:effectLst/>
            <a:latin typeface="+mn-lt"/>
            <a:ea typeface="+mn-ea"/>
            <a:cs typeface="+mn-cs"/>
          </a:endParaRPr>
        </a:p>
        <a:p>
          <a:pPr lvl="0"/>
          <a:r>
            <a:rPr lang="de-AT" sz="1200">
              <a:solidFill>
                <a:schemeClr val="dk1"/>
              </a:solidFill>
              <a:effectLst/>
              <a:latin typeface="+mn-lt"/>
              <a:ea typeface="+mn-ea"/>
              <a:cs typeface="+mn-cs"/>
            </a:rPr>
            <a:t>Deckblatt</a:t>
          </a:r>
          <a:endParaRPr lang="de-DE" sz="1200">
            <a:solidFill>
              <a:schemeClr val="dk1"/>
            </a:solidFill>
            <a:effectLst/>
            <a:latin typeface="+mn-lt"/>
            <a:ea typeface="+mn-ea"/>
            <a:cs typeface="+mn-cs"/>
          </a:endParaRPr>
        </a:p>
        <a:p>
          <a:pPr lvl="0"/>
          <a:r>
            <a:rPr lang="de-AT" sz="1200">
              <a:solidFill>
                <a:schemeClr val="dk1"/>
              </a:solidFill>
              <a:effectLst/>
              <a:latin typeface="+mn-lt"/>
              <a:ea typeface="+mn-ea"/>
              <a:cs typeface="+mn-cs"/>
            </a:rPr>
            <a:t>Benutzerhinweise</a:t>
          </a:r>
          <a:endParaRPr lang="de-DE" sz="1200">
            <a:solidFill>
              <a:schemeClr val="dk1"/>
            </a:solidFill>
            <a:effectLst/>
            <a:latin typeface="+mn-lt"/>
            <a:ea typeface="+mn-ea"/>
            <a:cs typeface="+mn-cs"/>
          </a:endParaRPr>
        </a:p>
        <a:p>
          <a:pPr lvl="0"/>
          <a:r>
            <a:rPr lang="de-AT" sz="1200">
              <a:solidFill>
                <a:schemeClr val="dk1"/>
              </a:solidFill>
              <a:effectLst/>
              <a:latin typeface="+mn-lt"/>
              <a:ea typeface="+mn-ea"/>
              <a:cs typeface="+mn-cs"/>
            </a:rPr>
            <a:t>Rechner</a:t>
          </a:r>
          <a:endParaRPr lang="de-DE" sz="1200">
            <a:solidFill>
              <a:schemeClr val="dk1"/>
            </a:solidFill>
            <a:effectLst/>
            <a:latin typeface="+mn-lt"/>
            <a:ea typeface="+mn-ea"/>
            <a:cs typeface="+mn-cs"/>
          </a:endParaRPr>
        </a:p>
        <a:p>
          <a:pPr lvl="0"/>
          <a:r>
            <a:rPr lang="de-AT" sz="1200">
              <a:solidFill>
                <a:schemeClr val="dk1"/>
              </a:solidFill>
              <a:effectLst/>
              <a:latin typeface="+mn-lt"/>
              <a:ea typeface="+mn-ea"/>
              <a:cs typeface="+mn-cs"/>
            </a:rPr>
            <a:t>Abweichungsanalyse</a:t>
          </a:r>
          <a:endParaRPr lang="de-DE" sz="1200">
            <a:solidFill>
              <a:schemeClr val="dk1"/>
            </a:solidFill>
            <a:effectLst/>
            <a:latin typeface="+mn-lt"/>
            <a:ea typeface="+mn-ea"/>
            <a:cs typeface="+mn-cs"/>
          </a:endParaRPr>
        </a:p>
        <a:p>
          <a:pPr lvl="0"/>
          <a:r>
            <a:rPr lang="de-AT" sz="1200">
              <a:solidFill>
                <a:schemeClr val="dk1"/>
              </a:solidFill>
              <a:effectLst/>
              <a:latin typeface="+mn-lt"/>
              <a:ea typeface="+mn-ea"/>
              <a:cs typeface="+mn-cs"/>
            </a:rPr>
            <a:t>Empfehlungen</a:t>
          </a:r>
          <a:endParaRPr lang="de-DE" sz="1200">
            <a:solidFill>
              <a:schemeClr val="dk1"/>
            </a:solidFill>
            <a:effectLst/>
            <a:latin typeface="+mn-lt"/>
            <a:ea typeface="+mn-ea"/>
            <a:cs typeface="+mn-cs"/>
          </a:endParaRPr>
        </a:p>
        <a:p>
          <a:r>
            <a:rPr lang="de-AT" sz="1200">
              <a:solidFill>
                <a:schemeClr val="dk1"/>
              </a:solidFill>
              <a:effectLst/>
              <a:latin typeface="+mn-lt"/>
              <a:ea typeface="+mn-ea"/>
              <a:cs typeface="+mn-cs"/>
            </a:rPr>
            <a:t>Das </a:t>
          </a:r>
          <a:r>
            <a:rPr lang="de-AT" sz="1200" b="1">
              <a:solidFill>
                <a:schemeClr val="dk1"/>
              </a:solidFill>
              <a:effectLst/>
              <a:latin typeface="+mn-lt"/>
              <a:ea typeface="+mn-ea"/>
              <a:cs typeface="+mn-cs"/>
            </a:rPr>
            <a:t>Deckblatt</a:t>
          </a:r>
          <a:r>
            <a:rPr lang="de-AT" sz="1200">
              <a:solidFill>
                <a:schemeClr val="dk1"/>
              </a:solidFill>
              <a:effectLst/>
              <a:latin typeface="+mn-lt"/>
              <a:ea typeface="+mn-ea"/>
              <a:cs typeface="+mn-cs"/>
            </a:rPr>
            <a:t> dient der Erfassung aller relevanten unternehmensspezifischen Stammdaten. Gefolgt von einem Tabellenblatt mit detaillierten Erläuterungen sowie </a:t>
          </a:r>
          <a:r>
            <a:rPr lang="de-AT" sz="1200" b="1">
              <a:solidFill>
                <a:schemeClr val="dk1"/>
              </a:solidFill>
              <a:effectLst/>
              <a:latin typeface="+mn-lt"/>
              <a:ea typeface="+mn-ea"/>
              <a:cs typeface="+mn-cs"/>
            </a:rPr>
            <a:t>Benutzerhinweise</a:t>
          </a:r>
          <a:r>
            <a:rPr lang="de-AT" sz="1200">
              <a:solidFill>
                <a:schemeClr val="dk1"/>
              </a:solidFill>
              <a:effectLst/>
              <a:latin typeface="+mn-lt"/>
              <a:ea typeface="+mn-ea"/>
              <a:cs typeface="+mn-cs"/>
            </a:rPr>
            <a:t> zur methodisch korrekten Handhabung des Instruments. Das zentrale Element bildet das Tabellenblatt </a:t>
          </a:r>
          <a:r>
            <a:rPr lang="de-AT" sz="1200" b="1">
              <a:solidFill>
                <a:schemeClr val="dk1"/>
              </a:solidFill>
              <a:effectLst/>
              <a:latin typeface="+mn-lt"/>
              <a:ea typeface="+mn-ea"/>
              <a:cs typeface="+mn-cs"/>
            </a:rPr>
            <a:t>Rechner</a:t>
          </a:r>
          <a:r>
            <a:rPr lang="de-AT" sz="1200">
              <a:solidFill>
                <a:schemeClr val="dk1"/>
              </a:solidFill>
              <a:effectLst/>
              <a:latin typeface="+mn-lt"/>
              <a:ea typeface="+mn-ea"/>
              <a:cs typeface="+mn-cs"/>
            </a:rPr>
            <a:t>, in welchem die Dateneingabe und Kalkulation erfolgt. In Abhängigkeit von der Verfügbarkeit der vorliegenden Datenbasis stehen dem Anwender zwei Varianten zur Auswahl:</a:t>
          </a:r>
          <a:endParaRPr lang="de-DE" sz="1200">
            <a:solidFill>
              <a:schemeClr val="dk1"/>
            </a:solidFill>
            <a:effectLst/>
            <a:latin typeface="+mn-lt"/>
            <a:ea typeface="+mn-ea"/>
            <a:cs typeface="+mn-cs"/>
          </a:endParaRPr>
        </a:p>
        <a:p>
          <a:pPr lvl="0"/>
          <a:r>
            <a:rPr lang="de-AT" sz="1200" b="1">
              <a:solidFill>
                <a:schemeClr val="dk1"/>
              </a:solidFill>
              <a:effectLst/>
              <a:latin typeface="+mn-lt"/>
              <a:ea typeface="+mn-ea"/>
              <a:cs typeface="+mn-cs"/>
            </a:rPr>
            <a:t>Berechnungsmethode 1:</a:t>
          </a:r>
          <a:r>
            <a:rPr lang="de-AT" sz="1200">
              <a:solidFill>
                <a:schemeClr val="dk1"/>
              </a:solidFill>
              <a:effectLst/>
              <a:latin typeface="+mn-lt"/>
              <a:ea typeface="+mn-ea"/>
              <a:cs typeface="+mn-cs"/>
            </a:rPr>
            <a:t> Die Berechnung erfolgt auf Grundlage der Kosten der ersten sowie einer zweiten bekannten Produktionsmenge, woraus die Erfahrungsrate abgeleitet wird.</a:t>
          </a:r>
          <a:endParaRPr lang="de-DE" sz="1200">
            <a:solidFill>
              <a:schemeClr val="dk1"/>
            </a:solidFill>
            <a:effectLst/>
            <a:latin typeface="+mn-lt"/>
            <a:ea typeface="+mn-ea"/>
            <a:cs typeface="+mn-cs"/>
          </a:endParaRPr>
        </a:p>
        <a:p>
          <a:pPr lvl="0"/>
          <a:r>
            <a:rPr lang="de-AT" sz="1200" b="1">
              <a:solidFill>
                <a:schemeClr val="dk1"/>
              </a:solidFill>
              <a:effectLst/>
              <a:latin typeface="+mn-lt"/>
              <a:ea typeface="+mn-ea"/>
              <a:cs typeface="+mn-cs"/>
            </a:rPr>
            <a:t>Berechnungsmethode 2:</a:t>
          </a:r>
          <a:r>
            <a:rPr lang="de-AT" sz="1200">
              <a:solidFill>
                <a:schemeClr val="dk1"/>
              </a:solidFill>
              <a:effectLst/>
              <a:latin typeface="+mn-lt"/>
              <a:ea typeface="+mn-ea"/>
              <a:cs typeface="+mn-cs"/>
            </a:rPr>
            <a:t> Sofern keine hinreichende Datenbasis vorliegt, werden die Erfahrungseffekte anhand einer begründeten Schätzung des Anwenders erfasst, auf deren Basis die nachfolgenden Berechnungen durchgeführt werden.</a:t>
          </a:r>
        </a:p>
        <a:p>
          <a:pPr lvl="0"/>
          <a:endParaRPr lang="de-AT" sz="1200">
            <a:solidFill>
              <a:schemeClr val="dk1"/>
            </a:solidFill>
            <a:effectLst/>
            <a:latin typeface="+mn-lt"/>
            <a:ea typeface="+mn-ea"/>
            <a:cs typeface="+mn-cs"/>
          </a:endParaRPr>
        </a:p>
        <a:p>
          <a:pPr lvl="0"/>
          <a:endParaRPr lang="de-AT" sz="1200">
            <a:solidFill>
              <a:schemeClr val="dk1"/>
            </a:solidFill>
            <a:effectLst/>
            <a:latin typeface="+mn-lt"/>
            <a:ea typeface="+mn-ea"/>
            <a:cs typeface="+mn-cs"/>
          </a:endParaRPr>
        </a:p>
        <a:p>
          <a:pPr lvl="0"/>
          <a:endParaRPr lang="de-AT" sz="1200">
            <a:solidFill>
              <a:schemeClr val="dk1"/>
            </a:solidFill>
            <a:effectLst/>
            <a:latin typeface="+mn-lt"/>
            <a:ea typeface="+mn-ea"/>
            <a:cs typeface="+mn-cs"/>
          </a:endParaRPr>
        </a:p>
        <a:p>
          <a:pPr lvl="0"/>
          <a:endParaRPr lang="de-AT" sz="1200">
            <a:solidFill>
              <a:schemeClr val="dk1"/>
            </a:solidFill>
            <a:effectLst/>
            <a:latin typeface="+mn-lt"/>
            <a:ea typeface="+mn-ea"/>
            <a:cs typeface="+mn-cs"/>
          </a:endParaRPr>
        </a:p>
        <a:p>
          <a:pPr lvl="0"/>
          <a:endParaRPr lang="de-AT" sz="1200">
            <a:solidFill>
              <a:schemeClr val="dk1"/>
            </a:solidFill>
            <a:effectLst/>
            <a:latin typeface="+mn-lt"/>
            <a:ea typeface="+mn-ea"/>
            <a:cs typeface="+mn-cs"/>
          </a:endParaRPr>
        </a:p>
        <a:p>
          <a:pPr lvl="0"/>
          <a:endParaRPr lang="de-AT" sz="1200">
            <a:solidFill>
              <a:schemeClr val="dk1"/>
            </a:solidFill>
            <a:effectLst/>
            <a:latin typeface="+mn-lt"/>
            <a:ea typeface="+mn-ea"/>
            <a:cs typeface="+mn-cs"/>
          </a:endParaRPr>
        </a:p>
        <a:p>
          <a:pPr lvl="0"/>
          <a:endParaRPr lang="de-AT" sz="1200">
            <a:solidFill>
              <a:schemeClr val="dk1"/>
            </a:solidFill>
            <a:effectLst/>
            <a:latin typeface="+mn-lt"/>
            <a:ea typeface="+mn-ea"/>
            <a:cs typeface="+mn-cs"/>
          </a:endParaRPr>
        </a:p>
        <a:p>
          <a:pPr lvl="0"/>
          <a:endParaRPr lang="de-AT" sz="1200">
            <a:solidFill>
              <a:schemeClr val="dk1"/>
            </a:solidFill>
            <a:effectLst/>
            <a:latin typeface="+mn-lt"/>
            <a:ea typeface="+mn-ea"/>
            <a:cs typeface="+mn-cs"/>
          </a:endParaRPr>
        </a:p>
        <a:p>
          <a:pPr lvl="0"/>
          <a:endParaRPr lang="de-AT" sz="1200">
            <a:solidFill>
              <a:schemeClr val="dk1"/>
            </a:solidFill>
            <a:effectLst/>
            <a:latin typeface="+mn-lt"/>
            <a:ea typeface="+mn-ea"/>
            <a:cs typeface="+mn-cs"/>
          </a:endParaRPr>
        </a:p>
        <a:p>
          <a:pPr lvl="0"/>
          <a:endParaRPr lang="de-DE" sz="1200">
            <a:solidFill>
              <a:schemeClr val="dk1"/>
            </a:solidFill>
            <a:effectLst/>
            <a:latin typeface="+mn-lt"/>
            <a:ea typeface="+mn-ea"/>
            <a:cs typeface="+mn-cs"/>
          </a:endParaRPr>
        </a:p>
        <a:p>
          <a:r>
            <a:rPr lang="de-AT" sz="1200" b="1" i="1">
              <a:solidFill>
                <a:schemeClr val="dk1"/>
              </a:solidFill>
              <a:effectLst/>
              <a:latin typeface="+mn-lt"/>
              <a:ea typeface="+mn-ea"/>
              <a:cs typeface="+mn-cs"/>
            </a:rPr>
            <a:t>Abb. 1:</a:t>
          </a:r>
          <a:r>
            <a:rPr lang="de-AT" sz="1200" i="1">
              <a:solidFill>
                <a:schemeClr val="dk1"/>
              </a:solidFill>
              <a:effectLst/>
              <a:latin typeface="+mn-lt"/>
              <a:ea typeface="+mn-ea"/>
              <a:cs typeface="+mn-cs"/>
            </a:rPr>
            <a:t> Prozessablauf des Excel-Instruments</a:t>
          </a:r>
          <a:endParaRPr lang="de-DE" sz="1200" i="1">
            <a:solidFill>
              <a:schemeClr val="dk1"/>
            </a:solidFill>
            <a:effectLst/>
            <a:latin typeface="+mn-lt"/>
            <a:ea typeface="+mn-ea"/>
            <a:cs typeface="+mn-cs"/>
          </a:endParaRPr>
        </a:p>
        <a:p>
          <a:r>
            <a:rPr lang="de-AT" sz="1200">
              <a:solidFill>
                <a:schemeClr val="dk1"/>
              </a:solidFill>
              <a:effectLst/>
              <a:latin typeface="+mn-lt"/>
              <a:ea typeface="+mn-ea"/>
              <a:cs typeface="+mn-cs"/>
            </a:rPr>
            <a:t>Die ermittelten Stückkosten werden sowohl tabellarisch als auch grafisch aufbereitet, sodass Lern- und Skaleneffekte visuell nachvollziehbar dargestellt werden. </a:t>
          </a:r>
          <a:endParaRPr lang="de-DE" sz="1200">
            <a:solidFill>
              <a:schemeClr val="dk1"/>
            </a:solidFill>
            <a:effectLst/>
            <a:latin typeface="+mn-lt"/>
            <a:ea typeface="+mn-ea"/>
            <a:cs typeface="+mn-cs"/>
          </a:endParaRPr>
        </a:p>
        <a:p>
          <a:r>
            <a:rPr lang="de-AT" sz="1200">
              <a:solidFill>
                <a:schemeClr val="dk1"/>
              </a:solidFill>
              <a:effectLst/>
              <a:latin typeface="+mn-lt"/>
              <a:ea typeface="+mn-ea"/>
              <a:cs typeface="+mn-cs"/>
            </a:rPr>
            <a:t>Nach Ablauf des betrachteten Planungszeitraums ermöglicht das Tabellenblatt </a:t>
          </a:r>
          <a:r>
            <a:rPr lang="de-AT" sz="1200" b="1">
              <a:solidFill>
                <a:schemeClr val="dk1"/>
              </a:solidFill>
              <a:effectLst/>
              <a:latin typeface="+mn-lt"/>
              <a:ea typeface="+mn-ea"/>
              <a:cs typeface="+mn-cs"/>
            </a:rPr>
            <a:t>Abweichungsanalyse</a:t>
          </a:r>
          <a:r>
            <a:rPr lang="de-AT" sz="1200">
              <a:solidFill>
                <a:schemeClr val="dk1"/>
              </a:solidFill>
              <a:effectLst/>
              <a:latin typeface="+mn-lt"/>
              <a:ea typeface="+mn-ea"/>
              <a:cs typeface="+mn-cs"/>
            </a:rPr>
            <a:t> einen Plan-/Ist-Vergleich, im Rahmen dessen Abweichungen zwischen den prognostizierten Plan- und den tatsächlich realisierten Ist-Stückkosten tabellarisch dargestellt und analysiert werden können. Die identifizierten Abweichungen können anschließend dokumentiert sowie korrespondierende Maßnahmen zur Gegensteuerung abgeleitet werden.</a:t>
          </a:r>
          <a:endParaRPr lang="de-DE" sz="1200">
            <a:solidFill>
              <a:schemeClr val="dk1"/>
            </a:solidFill>
            <a:effectLst/>
            <a:latin typeface="+mn-lt"/>
            <a:ea typeface="+mn-ea"/>
            <a:cs typeface="+mn-cs"/>
          </a:endParaRPr>
        </a:p>
        <a:p>
          <a:r>
            <a:rPr lang="de-AT" sz="1200">
              <a:solidFill>
                <a:schemeClr val="dk1"/>
              </a:solidFill>
              <a:effectLst/>
              <a:latin typeface="+mn-lt"/>
              <a:ea typeface="+mn-ea"/>
              <a:cs typeface="+mn-cs"/>
            </a:rPr>
            <a:t>Das abschließende Tabellenblatt </a:t>
          </a:r>
          <a:r>
            <a:rPr lang="de-AT" sz="1200" b="1">
              <a:solidFill>
                <a:schemeClr val="dk1"/>
              </a:solidFill>
              <a:effectLst/>
              <a:latin typeface="+mn-lt"/>
              <a:ea typeface="+mn-ea"/>
              <a:cs typeface="+mn-cs"/>
            </a:rPr>
            <a:t>Empfehlungen</a:t>
          </a:r>
          <a:r>
            <a:rPr lang="de-AT" sz="1200">
              <a:solidFill>
                <a:schemeClr val="dk1"/>
              </a:solidFill>
              <a:effectLst/>
              <a:latin typeface="+mn-lt"/>
              <a:ea typeface="+mn-ea"/>
              <a:cs typeface="+mn-cs"/>
            </a:rPr>
            <a:t> stellt beispielhafte Handlungsempfehlungen bereit, die aufzeigen, wie die verschiedenen Erfahrungseffekte im Unternehmen optimal werden können.</a:t>
          </a:r>
          <a:endParaRPr lang="de-DE" sz="1200">
            <a:solidFill>
              <a:schemeClr val="dk1"/>
            </a:solidFill>
            <a:effectLst/>
            <a:latin typeface="+mn-lt"/>
            <a:ea typeface="+mn-ea"/>
            <a:cs typeface="+mn-cs"/>
          </a:endParaRPr>
        </a:p>
        <a:p>
          <a:br>
            <a:rPr lang="de-AT" sz="1200" b="1">
              <a:solidFill>
                <a:schemeClr val="dk1"/>
              </a:solidFill>
              <a:effectLst/>
              <a:latin typeface="+mn-lt"/>
              <a:ea typeface="+mn-ea"/>
              <a:cs typeface="+mn-cs"/>
            </a:rPr>
          </a:br>
          <a:r>
            <a:rPr lang="de-AT" sz="1200" b="1">
              <a:solidFill>
                <a:schemeClr val="dk1"/>
              </a:solidFill>
              <a:effectLst/>
              <a:latin typeface="+mn-lt"/>
              <a:ea typeface="+mn-ea"/>
              <a:cs typeface="+mn-cs"/>
            </a:rPr>
            <a:t>Eingabeparameter</a:t>
          </a:r>
          <a:endParaRPr lang="de-DE" sz="1200" b="1">
            <a:solidFill>
              <a:schemeClr val="dk1"/>
            </a:solidFill>
            <a:effectLst/>
            <a:latin typeface="+mn-lt"/>
            <a:ea typeface="+mn-ea"/>
            <a:cs typeface="+mn-cs"/>
          </a:endParaRPr>
        </a:p>
        <a:p>
          <a:r>
            <a:rPr lang="de-AT" sz="1200">
              <a:solidFill>
                <a:schemeClr val="dk1"/>
              </a:solidFill>
              <a:effectLst/>
              <a:latin typeface="+mn-lt"/>
              <a:ea typeface="+mn-ea"/>
              <a:cs typeface="+mn-cs"/>
            </a:rPr>
            <a:t>Das Instrument ermöglicht die Prognose der Stückkostenentwicklung auf Grundlage des Erfahrungskurvenkonzepts und ist für zwei Varianten konzipiert, zwischen denen der Anwender mittels eines Dropdown-Menüs wählen kann (</a:t>
          </a:r>
          <a:r>
            <a:rPr lang="de-AT" sz="1200" b="1">
              <a:solidFill>
                <a:schemeClr val="dk1"/>
              </a:solidFill>
              <a:effectLst/>
              <a:latin typeface="+mn-lt"/>
              <a:ea typeface="+mn-ea"/>
              <a:cs typeface="+mn-cs"/>
            </a:rPr>
            <a:t>Abb. 2</a:t>
          </a:r>
          <a:r>
            <a:rPr lang="de-AT" sz="1200">
              <a:solidFill>
                <a:schemeClr val="dk1"/>
              </a:solidFill>
              <a:effectLst/>
              <a:latin typeface="+mn-lt"/>
              <a:ea typeface="+mn-ea"/>
              <a:cs typeface="+mn-cs"/>
            </a:rPr>
            <a:t>).</a:t>
          </a:r>
          <a:endParaRPr lang="de-DE" sz="1200">
            <a:solidFill>
              <a:schemeClr val="dk1"/>
            </a:solidFill>
            <a:effectLst/>
            <a:latin typeface="+mn-lt"/>
            <a:ea typeface="+mn-ea"/>
            <a:cs typeface="+mn-cs"/>
          </a:endParaRPr>
        </a:p>
        <a:p>
          <a:endParaRPr lang="de-DE" sz="1200">
            <a:solidFill>
              <a:schemeClr val="dk1"/>
            </a:solidFill>
            <a:effectLst/>
            <a:latin typeface="+mn-lt"/>
            <a:ea typeface="+mn-ea"/>
            <a:cs typeface="+mn-cs"/>
          </a:endParaRPr>
        </a:p>
        <a:p>
          <a:endParaRPr lang="de-DE" sz="1200">
            <a:solidFill>
              <a:schemeClr val="dk1"/>
            </a:solidFill>
            <a:effectLst/>
            <a:latin typeface="+mn-lt"/>
            <a:ea typeface="+mn-ea"/>
            <a:cs typeface="+mn-cs"/>
          </a:endParaRPr>
        </a:p>
        <a:p>
          <a:endParaRPr lang="de-DE" sz="1200">
            <a:solidFill>
              <a:schemeClr val="dk1"/>
            </a:solidFill>
            <a:effectLst/>
            <a:latin typeface="+mn-lt"/>
            <a:ea typeface="+mn-ea"/>
            <a:cs typeface="+mn-cs"/>
          </a:endParaRPr>
        </a:p>
        <a:p>
          <a:r>
            <a:rPr lang="de-DE" sz="1200">
              <a:solidFill>
                <a:schemeClr val="dk1"/>
              </a:solidFill>
              <a:effectLst/>
              <a:latin typeface="+mn-lt"/>
              <a:ea typeface="+mn-ea"/>
              <a:cs typeface="+mn-cs"/>
            </a:rPr>
            <a:t>	</a:t>
          </a:r>
        </a:p>
        <a:p>
          <a:r>
            <a:rPr lang="de-AT" sz="1200" b="1" i="1">
              <a:solidFill>
                <a:schemeClr val="dk1"/>
              </a:solidFill>
              <a:effectLst/>
              <a:latin typeface="+mn-lt"/>
              <a:ea typeface="+mn-ea"/>
              <a:cs typeface="+mn-cs"/>
            </a:rPr>
            <a:t>Abb. 2:</a:t>
          </a:r>
          <a:r>
            <a:rPr lang="de-AT" sz="1200" i="1">
              <a:solidFill>
                <a:schemeClr val="dk1"/>
              </a:solidFill>
              <a:effectLst/>
              <a:latin typeface="+mn-lt"/>
              <a:ea typeface="+mn-ea"/>
              <a:cs typeface="+mn-cs"/>
            </a:rPr>
            <a:t> Auswahl Berechnungsmethode mittels Dropdown</a:t>
          </a:r>
        </a:p>
        <a:p>
          <a:endParaRPr lang="de-DE" sz="1200" i="1">
            <a:solidFill>
              <a:schemeClr val="dk1"/>
            </a:solidFill>
            <a:effectLst/>
            <a:latin typeface="+mn-lt"/>
            <a:ea typeface="+mn-ea"/>
            <a:cs typeface="+mn-cs"/>
          </a:endParaRPr>
        </a:p>
        <a:p>
          <a:r>
            <a:rPr lang="de-AT" sz="1200" b="1">
              <a:solidFill>
                <a:schemeClr val="dk1"/>
              </a:solidFill>
              <a:effectLst/>
              <a:latin typeface="+mn-lt"/>
              <a:ea typeface="+mn-ea"/>
              <a:cs typeface="+mn-cs"/>
            </a:rPr>
            <a:t>Variante 1: Berechnung auf Basis zweier vorliegender Produktionsmengen und Stückkosten</a:t>
          </a:r>
          <a:endParaRPr lang="de-DE" sz="1200">
            <a:solidFill>
              <a:schemeClr val="dk1"/>
            </a:solidFill>
            <a:effectLst/>
            <a:latin typeface="+mn-lt"/>
            <a:ea typeface="+mn-ea"/>
            <a:cs typeface="+mn-cs"/>
          </a:endParaRPr>
        </a:p>
        <a:p>
          <a:r>
            <a:rPr lang="de-AT" sz="1200">
              <a:solidFill>
                <a:schemeClr val="dk1"/>
              </a:solidFill>
              <a:effectLst/>
              <a:latin typeface="+mn-lt"/>
              <a:ea typeface="+mn-ea"/>
              <a:cs typeface="+mn-cs"/>
            </a:rPr>
            <a:t>In dieser Variante werden die Stückkosten zweier unterschiedlicher kumulierter Produktionsmengen als Eingabeparameter erfasst. Im vorliegenden Anwendungsbeispiel umfasst dies ein erstes Datenpaar bestehend aus einer Stückzahl von der ersten Einheit mit Stückkosten von € 50 sowie einer zweiten kumulierten Produktionsmenge von 80 Einheiten mit Stückkosten von je € 42. Zusätzlich sind der marktübliche Verkaufspreis sowie die geplante Jahresabsatzmenge einzugeben, wobei diese beiden Parameter für beide Berechnungsvarianten anzugeben sind (</a:t>
          </a:r>
          <a:r>
            <a:rPr lang="de-AT" sz="1200" b="1">
              <a:solidFill>
                <a:schemeClr val="dk1"/>
              </a:solidFill>
              <a:effectLst/>
              <a:latin typeface="+mn-lt"/>
              <a:ea typeface="+mn-ea"/>
              <a:cs typeface="+mn-cs"/>
            </a:rPr>
            <a:t>Abb. 3</a:t>
          </a:r>
          <a:r>
            <a:rPr lang="de-AT" sz="1200">
              <a:solidFill>
                <a:schemeClr val="dk1"/>
              </a:solidFill>
              <a:effectLst/>
              <a:latin typeface="+mn-lt"/>
              <a:ea typeface="+mn-ea"/>
              <a:cs typeface="+mn-cs"/>
            </a:rPr>
            <a:t>).</a:t>
          </a: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DE" sz="1200">
            <a:solidFill>
              <a:schemeClr val="dk1"/>
            </a:solidFill>
            <a:effectLst/>
            <a:latin typeface="+mn-lt"/>
            <a:ea typeface="+mn-ea"/>
            <a:cs typeface="+mn-cs"/>
          </a:endParaRPr>
        </a:p>
        <a:p>
          <a:r>
            <a:rPr lang="de-AT" sz="1200" b="1" i="1">
              <a:solidFill>
                <a:schemeClr val="dk1"/>
              </a:solidFill>
              <a:effectLst/>
              <a:latin typeface="+mn-lt"/>
              <a:ea typeface="+mn-ea"/>
              <a:cs typeface="+mn-cs"/>
            </a:rPr>
            <a:t>Abb. 3:</a:t>
          </a:r>
          <a:r>
            <a:rPr lang="de-AT" sz="1200" i="1">
              <a:solidFill>
                <a:schemeClr val="dk1"/>
              </a:solidFill>
              <a:effectLst/>
              <a:latin typeface="+mn-lt"/>
              <a:ea typeface="+mn-ea"/>
              <a:cs typeface="+mn-cs"/>
            </a:rPr>
            <a:t> Eingabe der erforderlichen Daten</a:t>
          </a:r>
          <a:endParaRPr lang="de-DE" sz="1200" i="1">
            <a:solidFill>
              <a:schemeClr val="dk1"/>
            </a:solidFill>
            <a:effectLst/>
            <a:latin typeface="+mn-lt"/>
            <a:ea typeface="+mn-ea"/>
            <a:cs typeface="+mn-cs"/>
          </a:endParaRPr>
        </a:p>
        <a:p>
          <a:r>
            <a:rPr lang="de-AT" sz="1200">
              <a:solidFill>
                <a:schemeClr val="dk1"/>
              </a:solidFill>
              <a:effectLst/>
              <a:latin typeface="+mn-lt"/>
              <a:ea typeface="+mn-ea"/>
              <a:cs typeface="+mn-cs"/>
            </a:rPr>
            <a:t>Auf Basis der eingegebenen Daten ermittelt das Instrument die Kostenelastizität sowie die Erfahrungsrate. Anschließend können die Stückkosten für beliebige zukünftige Produktionsmengen prognostiziert werden.</a:t>
          </a:r>
        </a:p>
        <a:p>
          <a:endParaRPr lang="de-DE" sz="1200">
            <a:solidFill>
              <a:schemeClr val="dk1"/>
            </a:solidFill>
            <a:effectLst/>
            <a:latin typeface="+mn-lt"/>
            <a:ea typeface="+mn-ea"/>
            <a:cs typeface="+mn-cs"/>
          </a:endParaRPr>
        </a:p>
        <a:p>
          <a:r>
            <a:rPr lang="de-AT" sz="1200" b="1">
              <a:solidFill>
                <a:schemeClr val="dk1"/>
              </a:solidFill>
              <a:effectLst/>
              <a:latin typeface="+mn-lt"/>
              <a:ea typeface="+mn-ea"/>
              <a:cs typeface="+mn-cs"/>
            </a:rPr>
            <a:t>Variante 2: Berechnung auf Basis einer geschätzten Erfahrungsrate</a:t>
          </a:r>
          <a:endParaRPr lang="de-DE" sz="1200">
            <a:solidFill>
              <a:schemeClr val="dk1"/>
            </a:solidFill>
            <a:effectLst/>
            <a:latin typeface="+mn-lt"/>
            <a:ea typeface="+mn-ea"/>
            <a:cs typeface="+mn-cs"/>
          </a:endParaRPr>
        </a:p>
        <a:p>
          <a:r>
            <a:rPr lang="de-AT" sz="1200">
              <a:solidFill>
                <a:schemeClr val="dk1"/>
              </a:solidFill>
              <a:effectLst/>
              <a:latin typeface="+mn-lt"/>
              <a:ea typeface="+mn-ea"/>
              <a:cs typeface="+mn-cs"/>
            </a:rPr>
            <a:t>Diese Variante kommt zum Einsatz, wenn lediglich die Stückkosten des ersten (serienreifen) Produkts bekannt sind. Dies kann der Fall sein, wenn das Produkt noch nicht am Markt ist, jedoch eine Einschätzung der Vorteilhaftigkeit des Produkts getätigt werden soll. </a:t>
          </a: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DE" sz="1200">
            <a:solidFill>
              <a:schemeClr val="dk1"/>
            </a:solidFill>
            <a:effectLst/>
            <a:latin typeface="+mn-lt"/>
            <a:ea typeface="+mn-ea"/>
            <a:cs typeface="+mn-cs"/>
          </a:endParaRPr>
        </a:p>
        <a:p>
          <a:r>
            <a:rPr lang="de-AT" sz="1200" b="1" i="1">
              <a:solidFill>
                <a:schemeClr val="dk1"/>
              </a:solidFill>
              <a:effectLst/>
              <a:latin typeface="+mn-lt"/>
              <a:ea typeface="+mn-ea"/>
              <a:cs typeface="+mn-cs"/>
            </a:rPr>
            <a:t>Abb. 4:</a:t>
          </a:r>
          <a:r>
            <a:rPr lang="de-AT" sz="1200" i="1">
              <a:solidFill>
                <a:schemeClr val="dk1"/>
              </a:solidFill>
              <a:effectLst/>
              <a:latin typeface="+mn-lt"/>
              <a:ea typeface="+mn-ea"/>
              <a:cs typeface="+mn-cs"/>
            </a:rPr>
            <a:t> Einschätzung der maximal erwarteten Erfahrungsrate und Verteilung auf die Effekte</a:t>
          </a:r>
          <a:endParaRPr lang="de-DE" sz="1200" i="1">
            <a:solidFill>
              <a:schemeClr val="dk1"/>
            </a:solidFill>
            <a:effectLst/>
            <a:latin typeface="+mn-lt"/>
            <a:ea typeface="+mn-ea"/>
            <a:cs typeface="+mn-cs"/>
          </a:endParaRPr>
        </a:p>
        <a:p>
          <a:r>
            <a:rPr lang="de-AT" sz="1200">
              <a:solidFill>
                <a:schemeClr val="dk1"/>
              </a:solidFill>
              <a:effectLst/>
              <a:latin typeface="+mn-lt"/>
              <a:ea typeface="+mn-ea"/>
              <a:cs typeface="+mn-cs"/>
            </a:rPr>
            <a:t>Hierbei besteht die Herausforderung für den Anwender darin, eine möglichst realistische Erfahrungsrate abzuschätzen und in das Feld „Maximal erwartbare Erfahrungsrate“ einzutragen, b</a:t>
          </a:r>
          <a:r>
            <a:rPr lang="de-DE" sz="1200">
              <a:solidFill>
                <a:schemeClr val="dk1"/>
              </a:solidFill>
              <a:effectLst/>
              <a:latin typeface="+mn-lt"/>
              <a:ea typeface="+mn-ea"/>
              <a:cs typeface="+mn-cs"/>
            </a:rPr>
            <a:t>eispielsweise anhand </a:t>
          </a:r>
          <a:r>
            <a:rPr lang="de-AT" sz="1200">
              <a:solidFill>
                <a:schemeClr val="dk1"/>
              </a:solidFill>
              <a:effectLst/>
              <a:latin typeface="+mn-lt"/>
              <a:ea typeface="+mn-ea"/>
              <a:cs typeface="+mn-cs"/>
            </a:rPr>
            <a:t>von branchenspezifischen Referenzwerten oder gut begründeten Schätzungen. Wird davon ausgegangen, dass die maximal empirische Erfahrungsrate von 30% erreicht werden kann, ist der Wert von 30% einzutragen. Tatsächlich wird ein kleines Unternehmen bestimmte Effekte nicht voll ausschöpfen können, wie beispielsweise den Betriebsgrößeneffekt. Die Berechnungslogik im Instrument orientiert sich an der eingegebenen Erfahrungsrate, welche sodann auf die fünf Effekte gleichmäßig verteilt werden. Bei einer beispielhaft eingegebenen Erfahrungsrate von 25%, ergeben sich für jeden Effekt eine maximale Höhe von 5%. Diese wird wiederrum gemäß der Skale des jeweiligen Effekts verteilt, von null Prozentpunkte für ‚Kein Effekt‘ bis 5 Prozentpunkte für ‚Optimal‘ (</a:t>
          </a:r>
          <a:r>
            <a:rPr lang="de-AT" sz="1200" b="1">
              <a:solidFill>
                <a:schemeClr val="dk1"/>
              </a:solidFill>
              <a:effectLst/>
              <a:latin typeface="+mn-lt"/>
              <a:ea typeface="+mn-ea"/>
              <a:cs typeface="+mn-cs"/>
            </a:rPr>
            <a:t>Abb. 4</a:t>
          </a:r>
          <a:r>
            <a:rPr lang="de-AT" sz="1200">
              <a:solidFill>
                <a:schemeClr val="dk1"/>
              </a:solidFill>
              <a:effectLst/>
              <a:latin typeface="+mn-lt"/>
              <a:ea typeface="+mn-ea"/>
              <a:cs typeface="+mn-cs"/>
            </a:rPr>
            <a:t>). Das Instrument berechnet daraufhin die prognostizierten Stückkosten für beliebige Produktionsmengen und stellt die resultierende Kostenentwicklung grafisch dar.</a:t>
          </a:r>
        </a:p>
        <a:p>
          <a:endParaRPr lang="de-DE" sz="1200">
            <a:solidFill>
              <a:schemeClr val="dk1"/>
            </a:solidFill>
            <a:effectLst/>
            <a:latin typeface="+mn-lt"/>
            <a:ea typeface="+mn-ea"/>
            <a:cs typeface="+mn-cs"/>
          </a:endParaRPr>
        </a:p>
        <a:p>
          <a:r>
            <a:rPr lang="de-AT" sz="1200" b="1">
              <a:solidFill>
                <a:schemeClr val="dk1"/>
              </a:solidFill>
              <a:effectLst/>
              <a:latin typeface="+mn-lt"/>
              <a:ea typeface="+mn-ea"/>
              <a:cs typeface="+mn-cs"/>
            </a:rPr>
            <a:t>Berechnung, Visualisierung und Abweichungsanalyse</a:t>
          </a:r>
          <a:endParaRPr lang="de-DE" sz="1200" b="1">
            <a:solidFill>
              <a:schemeClr val="dk1"/>
            </a:solidFill>
            <a:effectLst/>
            <a:latin typeface="+mn-lt"/>
            <a:ea typeface="+mn-ea"/>
            <a:cs typeface="+mn-cs"/>
          </a:endParaRPr>
        </a:p>
        <a:p>
          <a:r>
            <a:rPr lang="de-AT" sz="1200">
              <a:solidFill>
                <a:schemeClr val="dk1"/>
              </a:solidFill>
              <a:effectLst/>
              <a:latin typeface="+mn-lt"/>
              <a:ea typeface="+mn-ea"/>
              <a:cs typeface="+mn-cs"/>
            </a:rPr>
            <a:t>Auf Grundlage der eingegebenen Daten wird zunächst die Kostenelastizität und anschließend die Erfahrungsrate berechnet. Beide Kennzahlen werden dem Anwender in tabellarischer Form dargestellt (</a:t>
          </a:r>
          <a:r>
            <a:rPr lang="de-AT" sz="1200" b="1">
              <a:solidFill>
                <a:schemeClr val="dk1"/>
              </a:solidFill>
              <a:effectLst/>
              <a:latin typeface="+mn-lt"/>
              <a:ea typeface="+mn-ea"/>
              <a:cs typeface="+mn-cs"/>
            </a:rPr>
            <a:t>Abb. 5</a:t>
          </a:r>
          <a:r>
            <a:rPr lang="de-AT" sz="1200">
              <a:solidFill>
                <a:schemeClr val="dk1"/>
              </a:solidFill>
              <a:effectLst/>
              <a:latin typeface="+mn-lt"/>
              <a:ea typeface="+mn-ea"/>
              <a:cs typeface="+mn-cs"/>
            </a:rPr>
            <a:t>).</a:t>
          </a: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DE" sz="1200">
            <a:solidFill>
              <a:schemeClr val="dk1"/>
            </a:solidFill>
            <a:effectLst/>
            <a:latin typeface="+mn-lt"/>
            <a:ea typeface="+mn-ea"/>
            <a:cs typeface="+mn-cs"/>
          </a:endParaRPr>
        </a:p>
        <a:p>
          <a:r>
            <a:rPr lang="de-AT" sz="1200" b="1" i="1">
              <a:solidFill>
                <a:schemeClr val="dk1"/>
              </a:solidFill>
              <a:effectLst/>
              <a:latin typeface="+mn-lt"/>
              <a:ea typeface="+mn-ea"/>
              <a:cs typeface="+mn-cs"/>
            </a:rPr>
            <a:t>Abb. 5:</a:t>
          </a:r>
          <a:r>
            <a:rPr lang="de-AT" sz="1200" i="1">
              <a:solidFill>
                <a:schemeClr val="dk1"/>
              </a:solidFill>
              <a:effectLst/>
              <a:latin typeface="+mn-lt"/>
              <a:ea typeface="+mn-ea"/>
              <a:cs typeface="+mn-cs"/>
            </a:rPr>
            <a:t> Darstellung der berechneten Elastizität und Erfahrungsrate</a:t>
          </a:r>
          <a:endParaRPr lang="de-DE" sz="1200" i="1">
            <a:solidFill>
              <a:schemeClr val="dk1"/>
            </a:solidFill>
            <a:effectLst/>
            <a:latin typeface="+mn-lt"/>
            <a:ea typeface="+mn-ea"/>
            <a:cs typeface="+mn-cs"/>
          </a:endParaRPr>
        </a:p>
        <a:p>
          <a:r>
            <a:rPr lang="de-AT" sz="1200">
              <a:solidFill>
                <a:schemeClr val="dk1"/>
              </a:solidFill>
              <a:effectLst/>
              <a:latin typeface="+mn-lt"/>
              <a:ea typeface="+mn-ea"/>
              <a:cs typeface="+mn-cs"/>
            </a:rPr>
            <a:t>Die Berechnung dieser beiden Werte bildet die Grundlage für die Berechnung der zukünftigen Stückkosten. Diese werden im Instrument visualisiert, in welcher die Stückkosten auf der Ordinate (Y-Achse) und die kumulierte Produktionsmenge auf der Abszisse (X-Achse) abgetragen werden. Der dargestellte Kurvenverlauf hängt von der eingegebenen geplanten Jahresabsatzmenge ab. Im vorliegenden Beispiel wird eine Absatzmenge von 800 Einheiten zugrunde gelegt, sodass die Visualisierung den Stückkostenverlauf für diesen Mengenbereich abbildet (</a:t>
          </a:r>
          <a:r>
            <a:rPr lang="de-AT" sz="1200" b="1">
              <a:solidFill>
                <a:schemeClr val="dk1"/>
              </a:solidFill>
              <a:effectLst/>
              <a:latin typeface="+mn-lt"/>
              <a:ea typeface="+mn-ea"/>
              <a:cs typeface="+mn-cs"/>
            </a:rPr>
            <a:t>Abb. 6</a:t>
          </a:r>
          <a:r>
            <a:rPr lang="de-AT" sz="1200">
              <a:solidFill>
                <a:schemeClr val="dk1"/>
              </a:solidFill>
              <a:effectLst/>
              <a:latin typeface="+mn-lt"/>
              <a:ea typeface="+mn-ea"/>
              <a:cs typeface="+mn-cs"/>
            </a:rPr>
            <a:t>). Darüber hinaus ermittelt das Instrument die kritische Menge, ab welcher das Produkt für das Unternehmen eine positive Deckungsbeitragssituation erreicht und somit als wirtschaftlich rentabel gilt.</a:t>
          </a: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AT" sz="1200">
            <a:solidFill>
              <a:schemeClr val="dk1"/>
            </a:solidFill>
            <a:effectLst/>
            <a:latin typeface="+mn-lt"/>
            <a:ea typeface="+mn-ea"/>
            <a:cs typeface="+mn-cs"/>
          </a:endParaRPr>
        </a:p>
        <a:p>
          <a:endParaRPr lang="de-DE" sz="1200">
            <a:solidFill>
              <a:schemeClr val="dk1"/>
            </a:solidFill>
            <a:effectLst/>
            <a:latin typeface="+mn-lt"/>
            <a:ea typeface="+mn-ea"/>
            <a:cs typeface="+mn-cs"/>
          </a:endParaRPr>
        </a:p>
        <a:p>
          <a:r>
            <a:rPr lang="de-AT" sz="1200" b="1" i="1">
              <a:solidFill>
                <a:schemeClr val="dk1"/>
              </a:solidFill>
              <a:effectLst/>
              <a:latin typeface="+mn-lt"/>
              <a:ea typeface="+mn-ea"/>
              <a:cs typeface="+mn-cs"/>
            </a:rPr>
            <a:t>Abb. 6:</a:t>
          </a:r>
          <a:r>
            <a:rPr lang="de-AT" sz="1200" i="1">
              <a:solidFill>
                <a:schemeClr val="dk1"/>
              </a:solidFill>
              <a:effectLst/>
              <a:latin typeface="+mn-lt"/>
              <a:ea typeface="+mn-ea"/>
              <a:cs typeface="+mn-cs"/>
            </a:rPr>
            <a:t> Visuelle Darstellung der Erfahrungskurve im Excel-Instrument</a:t>
          </a:r>
          <a:endParaRPr lang="de-DE" sz="1200" i="1">
            <a:solidFill>
              <a:schemeClr val="dk1"/>
            </a:solidFill>
            <a:effectLst/>
            <a:latin typeface="+mn-lt"/>
            <a:ea typeface="+mn-ea"/>
            <a:cs typeface="+mn-cs"/>
          </a:endParaRPr>
        </a:p>
        <a:p>
          <a:r>
            <a:rPr lang="de-AT" sz="1200">
              <a:solidFill>
                <a:schemeClr val="dk1"/>
              </a:solidFill>
              <a:effectLst/>
              <a:latin typeface="+mn-lt"/>
              <a:ea typeface="+mn-ea"/>
              <a:cs typeface="+mn-cs"/>
            </a:rPr>
            <a:t>Nach Ablauf des betrachteten Planungszeitraums, für den die Absatzprognose erstellt wurde, können die vom Instrument berechneten Prognosewerte im Rahmen der Abweichungsanalyse einem systematischen Plan-Ist-Vergleich unterzogen werden. Die prognostizierten Werte werden in der Tabelle als Plankosten ausgewiesen, während die tatsächlich angefallenen Istkosten händisch eingegeben werden (</a:t>
          </a:r>
          <a:r>
            <a:rPr lang="de-AT" sz="1200" b="1">
              <a:solidFill>
                <a:schemeClr val="dk1"/>
              </a:solidFill>
              <a:effectLst/>
              <a:latin typeface="+mn-lt"/>
              <a:ea typeface="+mn-ea"/>
              <a:cs typeface="+mn-cs"/>
            </a:rPr>
            <a:t>Abb. 7</a:t>
          </a:r>
          <a:r>
            <a:rPr lang="de-AT" sz="1200">
              <a:solidFill>
                <a:schemeClr val="dk1"/>
              </a:solidFill>
              <a:effectLst/>
              <a:latin typeface="+mn-lt"/>
              <a:ea typeface="+mn-ea"/>
              <a:cs typeface="+mn-cs"/>
            </a:rPr>
            <a:t>).</a:t>
          </a:r>
          <a:endParaRPr lang="de-DE" sz="1200">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endParaRPr lang="de-AT" sz="1200" b="1" i="1">
            <a:solidFill>
              <a:schemeClr val="dk1"/>
            </a:solidFill>
            <a:effectLst/>
            <a:latin typeface="+mn-lt"/>
            <a:ea typeface="+mn-ea"/>
            <a:cs typeface="+mn-cs"/>
          </a:endParaRPr>
        </a:p>
        <a:p>
          <a:r>
            <a:rPr lang="de-AT" sz="1200" b="1" i="1">
              <a:solidFill>
                <a:schemeClr val="dk1"/>
              </a:solidFill>
              <a:effectLst/>
              <a:latin typeface="+mn-lt"/>
              <a:ea typeface="+mn-ea"/>
              <a:cs typeface="+mn-cs"/>
            </a:rPr>
            <a:t>Abb. 7:</a:t>
          </a:r>
          <a:r>
            <a:rPr lang="de-AT" sz="1200" i="1">
              <a:solidFill>
                <a:schemeClr val="dk1"/>
              </a:solidFill>
              <a:effectLst/>
              <a:latin typeface="+mn-lt"/>
              <a:ea typeface="+mn-ea"/>
              <a:cs typeface="+mn-cs"/>
            </a:rPr>
            <a:t> Darstellung der Abweichungsanalyse</a:t>
          </a:r>
          <a:endParaRPr lang="de-DE" sz="1200" i="1">
            <a:solidFill>
              <a:schemeClr val="dk1"/>
            </a:solidFill>
            <a:effectLst/>
            <a:latin typeface="+mn-lt"/>
            <a:ea typeface="+mn-ea"/>
            <a:cs typeface="+mn-cs"/>
          </a:endParaRPr>
        </a:p>
        <a:p>
          <a:r>
            <a:rPr lang="de-AT" sz="1200">
              <a:solidFill>
                <a:schemeClr val="dk1"/>
              </a:solidFill>
              <a:effectLst/>
              <a:latin typeface="+mn-lt"/>
              <a:ea typeface="+mn-ea"/>
              <a:cs typeface="+mn-cs"/>
            </a:rPr>
            <a:t>Im selben Tabellenblatt besteht anschließend die Möglichkeit, identifizierte Ursachen für etwaige Abweichungen zwischen Plan- und Istkosten strukturiert zu dokumentieren sowie potenzielle Korrekturmaßnahmen zur Optimierung der Kostenentwicklung abzuleiten und festzuhalten. Das abschließende Tabellenblatt „Empfehlungen“ bietet Ansatzpunkte für mögliche Maßnahmen. </a:t>
          </a:r>
          <a:endParaRPr lang="de-DE" sz="1200">
            <a:solidFill>
              <a:schemeClr val="dk1"/>
            </a:solidFill>
            <a:effectLst/>
            <a:latin typeface="+mn-lt"/>
            <a:ea typeface="+mn-ea"/>
            <a:cs typeface="+mn-cs"/>
          </a:endParaRPr>
        </a:p>
        <a:p>
          <a:r>
            <a:rPr lang="de-AT" sz="1200" b="1">
              <a:solidFill>
                <a:schemeClr val="dk1"/>
              </a:solidFill>
              <a:effectLst/>
              <a:latin typeface="+mn-lt"/>
              <a:ea typeface="+mn-ea"/>
              <a:cs typeface="+mn-cs"/>
            </a:rPr>
            <a:t> </a:t>
          </a:r>
          <a:endParaRPr lang="de-DE" sz="1200" b="1">
            <a:solidFill>
              <a:schemeClr val="dk1"/>
            </a:solidFill>
            <a:effectLst/>
            <a:latin typeface="+mn-lt"/>
            <a:ea typeface="+mn-ea"/>
            <a:cs typeface="+mn-cs"/>
          </a:endParaRPr>
        </a:p>
        <a:p>
          <a:endParaRPr lang="de-DE" sz="1100"/>
        </a:p>
      </xdr:txBody>
    </xdr:sp>
    <xdr:clientData/>
  </xdr:twoCellAnchor>
  <xdr:twoCellAnchor editAs="oneCell">
    <xdr:from>
      <xdr:col>0</xdr:col>
      <xdr:colOff>688974</xdr:colOff>
      <xdr:row>16</xdr:row>
      <xdr:rowOff>79374</xdr:rowOff>
    </xdr:from>
    <xdr:to>
      <xdr:col>12</xdr:col>
      <xdr:colOff>686769</xdr:colOff>
      <xdr:row>23</xdr:row>
      <xdr:rowOff>41274</xdr:rowOff>
    </xdr:to>
    <xdr:pic>
      <xdr:nvPicPr>
        <xdr:cNvPr id="3" name="Grafik 2">
          <a:extLst>
            <a:ext uri="{FF2B5EF4-FFF2-40B4-BE49-F238E27FC236}">
              <a16:creationId xmlns:a16="http://schemas.microsoft.com/office/drawing/2014/main" id="{6532139C-5D91-F953-86F9-20D6068D13B6}"/>
            </a:ext>
          </a:extLst>
        </xdr:cNvPr>
        <xdr:cNvPicPr>
          <a:picLocks noChangeAspect="1"/>
        </xdr:cNvPicPr>
      </xdr:nvPicPr>
      <xdr:blipFill>
        <a:blip xmlns:r="http://schemas.openxmlformats.org/officeDocument/2006/relationships" r:embed="rId1"/>
        <a:stretch>
          <a:fillRect/>
        </a:stretch>
      </xdr:blipFill>
      <xdr:spPr>
        <a:xfrm>
          <a:off x="688974" y="2974974"/>
          <a:ext cx="9141795" cy="1228725"/>
        </a:xfrm>
        <a:prstGeom prst="rect">
          <a:avLst/>
        </a:prstGeom>
      </xdr:spPr>
    </xdr:pic>
    <xdr:clientData/>
  </xdr:twoCellAnchor>
  <xdr:twoCellAnchor editAs="oneCell">
    <xdr:from>
      <xdr:col>0</xdr:col>
      <xdr:colOff>259427</xdr:colOff>
      <xdr:row>36</xdr:row>
      <xdr:rowOff>141850</xdr:rowOff>
    </xdr:from>
    <xdr:to>
      <xdr:col>7</xdr:col>
      <xdr:colOff>181152</xdr:colOff>
      <xdr:row>39</xdr:row>
      <xdr:rowOff>153628</xdr:rowOff>
    </xdr:to>
    <xdr:pic>
      <xdr:nvPicPr>
        <xdr:cNvPr id="4" name="Grafik 3">
          <a:extLst>
            <a:ext uri="{FF2B5EF4-FFF2-40B4-BE49-F238E27FC236}">
              <a16:creationId xmlns:a16="http://schemas.microsoft.com/office/drawing/2014/main" id="{D3C75420-7487-4445-9659-EF3A0075AC5F}"/>
            </a:ext>
          </a:extLst>
        </xdr:cNvPr>
        <xdr:cNvPicPr>
          <a:picLocks noChangeAspect="1"/>
        </xdr:cNvPicPr>
      </xdr:nvPicPr>
      <xdr:blipFill rotWithShape="1">
        <a:blip xmlns:r="http://schemas.openxmlformats.org/officeDocument/2006/relationships" r:embed="rId2"/>
        <a:srcRect t="60748"/>
        <a:stretch>
          <a:fillRect/>
        </a:stretch>
      </xdr:blipFill>
      <xdr:spPr bwMode="auto">
        <a:xfrm>
          <a:off x="259427" y="6778624"/>
          <a:ext cx="5244971" cy="5648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463653</xdr:colOff>
      <xdr:row>46</xdr:row>
      <xdr:rowOff>54180</xdr:rowOff>
    </xdr:from>
    <xdr:to>
      <xdr:col>4</xdr:col>
      <xdr:colOff>311048</xdr:colOff>
      <xdr:row>53</xdr:row>
      <xdr:rowOff>14647</xdr:rowOff>
    </xdr:to>
    <xdr:pic>
      <xdr:nvPicPr>
        <xdr:cNvPr id="5" name="Grafik 4">
          <a:extLst>
            <a:ext uri="{FF2B5EF4-FFF2-40B4-BE49-F238E27FC236}">
              <a16:creationId xmlns:a16="http://schemas.microsoft.com/office/drawing/2014/main" id="{F630EAEA-A588-2592-8510-ECCB126228C2}"/>
            </a:ext>
          </a:extLst>
        </xdr:cNvPr>
        <xdr:cNvPicPr>
          <a:picLocks noChangeAspect="1"/>
        </xdr:cNvPicPr>
      </xdr:nvPicPr>
      <xdr:blipFill>
        <a:blip xmlns:r="http://schemas.openxmlformats.org/officeDocument/2006/relationships" r:embed="rId3"/>
        <a:stretch>
          <a:fillRect/>
        </a:stretch>
      </xdr:blipFill>
      <xdr:spPr>
        <a:xfrm>
          <a:off x="463653" y="8534503"/>
          <a:ext cx="2889250" cy="1250950"/>
        </a:xfrm>
        <a:prstGeom prst="rect">
          <a:avLst/>
        </a:prstGeom>
      </xdr:spPr>
    </xdr:pic>
    <xdr:clientData/>
  </xdr:twoCellAnchor>
  <xdr:twoCellAnchor editAs="oneCell">
    <xdr:from>
      <xdr:col>0</xdr:col>
      <xdr:colOff>274791</xdr:colOff>
      <xdr:row>62</xdr:row>
      <xdr:rowOff>114300</xdr:rowOff>
    </xdr:from>
    <xdr:to>
      <xdr:col>8</xdr:col>
      <xdr:colOff>348073</xdr:colOff>
      <xdr:row>70</xdr:row>
      <xdr:rowOff>179848</xdr:rowOff>
    </xdr:to>
    <xdr:pic>
      <xdr:nvPicPr>
        <xdr:cNvPr id="7" name="Grafik 6">
          <a:extLst>
            <a:ext uri="{FF2B5EF4-FFF2-40B4-BE49-F238E27FC236}">
              <a16:creationId xmlns:a16="http://schemas.microsoft.com/office/drawing/2014/main" id="{74E3D1CA-00A1-B79A-A2EF-C69976079DDC}"/>
            </a:ext>
          </a:extLst>
        </xdr:cNvPr>
        <xdr:cNvPicPr>
          <a:picLocks noChangeAspect="1"/>
        </xdr:cNvPicPr>
      </xdr:nvPicPr>
      <xdr:blipFill>
        <a:blip xmlns:r="http://schemas.openxmlformats.org/officeDocument/2006/relationships" r:embed="rId4"/>
        <a:stretch>
          <a:fillRect/>
        </a:stretch>
      </xdr:blipFill>
      <xdr:spPr>
        <a:xfrm>
          <a:off x="274791" y="11544300"/>
          <a:ext cx="6156992" cy="1540387"/>
        </a:xfrm>
        <a:prstGeom prst="rect">
          <a:avLst/>
        </a:prstGeom>
      </xdr:spPr>
    </xdr:pic>
    <xdr:clientData/>
  </xdr:twoCellAnchor>
  <xdr:twoCellAnchor editAs="oneCell">
    <xdr:from>
      <xdr:col>0</xdr:col>
      <xdr:colOff>398462</xdr:colOff>
      <xdr:row>89</xdr:row>
      <xdr:rowOff>39687</xdr:rowOff>
    </xdr:from>
    <xdr:to>
      <xdr:col>4</xdr:col>
      <xdr:colOff>209396</xdr:colOff>
      <xdr:row>91</xdr:row>
      <xdr:rowOff>61503</xdr:rowOff>
    </xdr:to>
    <xdr:pic>
      <xdr:nvPicPr>
        <xdr:cNvPr id="8" name="Grafik 7">
          <a:extLst>
            <a:ext uri="{FF2B5EF4-FFF2-40B4-BE49-F238E27FC236}">
              <a16:creationId xmlns:a16="http://schemas.microsoft.com/office/drawing/2014/main" id="{A5092A38-697A-F416-4FAE-993A4F0FED4D}"/>
            </a:ext>
          </a:extLst>
        </xdr:cNvPr>
        <xdr:cNvPicPr>
          <a:picLocks noChangeAspect="1"/>
        </xdr:cNvPicPr>
      </xdr:nvPicPr>
      <xdr:blipFill>
        <a:blip xmlns:r="http://schemas.openxmlformats.org/officeDocument/2006/relationships" r:embed="rId5"/>
        <a:stretch>
          <a:fillRect/>
        </a:stretch>
      </xdr:blipFill>
      <xdr:spPr>
        <a:xfrm>
          <a:off x="398462" y="15934531"/>
          <a:ext cx="2858934" cy="379003"/>
        </a:xfrm>
        <a:prstGeom prst="rect">
          <a:avLst/>
        </a:prstGeom>
      </xdr:spPr>
    </xdr:pic>
    <xdr:clientData/>
  </xdr:twoCellAnchor>
  <xdr:twoCellAnchor editAs="oneCell">
    <xdr:from>
      <xdr:col>0</xdr:col>
      <xdr:colOff>300036</xdr:colOff>
      <xdr:row>100</xdr:row>
      <xdr:rowOff>12700</xdr:rowOff>
    </xdr:from>
    <xdr:to>
      <xdr:col>6</xdr:col>
      <xdr:colOff>642301</xdr:colOff>
      <xdr:row>114</xdr:row>
      <xdr:rowOff>101917</xdr:rowOff>
    </xdr:to>
    <xdr:pic>
      <xdr:nvPicPr>
        <xdr:cNvPr id="9" name="Grafik 8">
          <a:extLst>
            <a:ext uri="{FF2B5EF4-FFF2-40B4-BE49-F238E27FC236}">
              <a16:creationId xmlns:a16="http://schemas.microsoft.com/office/drawing/2014/main" id="{24087053-04F0-8272-A1B4-A116CBCECBF3}"/>
            </a:ext>
          </a:extLst>
        </xdr:cNvPr>
        <xdr:cNvPicPr>
          <a:picLocks noChangeAspect="1"/>
        </xdr:cNvPicPr>
      </xdr:nvPicPr>
      <xdr:blipFill>
        <a:blip xmlns:r="http://schemas.openxmlformats.org/officeDocument/2006/relationships" r:embed="rId6"/>
        <a:stretch>
          <a:fillRect/>
        </a:stretch>
      </xdr:blipFill>
      <xdr:spPr>
        <a:xfrm>
          <a:off x="300036" y="17872075"/>
          <a:ext cx="4914265" cy="2589530"/>
        </a:xfrm>
        <a:prstGeom prst="rect">
          <a:avLst/>
        </a:prstGeom>
      </xdr:spPr>
    </xdr:pic>
    <xdr:clientData/>
  </xdr:twoCellAnchor>
  <xdr:twoCellAnchor editAs="oneCell">
    <xdr:from>
      <xdr:col>0</xdr:col>
      <xdr:colOff>610394</xdr:colOff>
      <xdr:row>122</xdr:row>
      <xdr:rowOff>122237</xdr:rowOff>
    </xdr:from>
    <xdr:to>
      <xdr:col>5</xdr:col>
      <xdr:colOff>229394</xdr:colOff>
      <xdr:row>136</xdr:row>
      <xdr:rowOff>73025</xdr:rowOff>
    </xdr:to>
    <xdr:pic>
      <xdr:nvPicPr>
        <xdr:cNvPr id="11" name="Grafik 10">
          <a:extLst>
            <a:ext uri="{FF2B5EF4-FFF2-40B4-BE49-F238E27FC236}">
              <a16:creationId xmlns:a16="http://schemas.microsoft.com/office/drawing/2014/main" id="{E8076B84-695C-3869-0359-E1B83C8F35A6}"/>
            </a:ext>
          </a:extLst>
        </xdr:cNvPr>
        <xdr:cNvPicPr>
          <a:picLocks noChangeAspect="1"/>
        </xdr:cNvPicPr>
      </xdr:nvPicPr>
      <xdr:blipFill>
        <a:blip xmlns:r="http://schemas.openxmlformats.org/officeDocument/2006/relationships" r:embed="rId7"/>
        <a:stretch>
          <a:fillRect/>
        </a:stretch>
      </xdr:blipFill>
      <xdr:spPr>
        <a:xfrm>
          <a:off x="610394" y="21910675"/>
          <a:ext cx="3429000" cy="2451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11206</xdr:colOff>
      <xdr:row>14</xdr:row>
      <xdr:rowOff>0</xdr:rowOff>
    </xdr:from>
    <xdr:to>
      <xdr:col>9</xdr:col>
      <xdr:colOff>0</xdr:colOff>
      <xdr:row>14</xdr:row>
      <xdr:rowOff>0</xdr:rowOff>
    </xdr:to>
    <xdr:cxnSp macro="">
      <xdr:nvCxnSpPr>
        <xdr:cNvPr id="2" name="Gerader Verbinder 1">
          <a:extLst>
            <a:ext uri="{FF2B5EF4-FFF2-40B4-BE49-F238E27FC236}">
              <a16:creationId xmlns:a16="http://schemas.microsoft.com/office/drawing/2014/main" id="{3ABB6A37-98DD-461C-9A53-8B16819923F4}"/>
            </a:ext>
          </a:extLst>
        </xdr:cNvPr>
        <xdr:cNvCxnSpPr/>
      </xdr:nvCxnSpPr>
      <xdr:spPr>
        <a:xfrm>
          <a:off x="773206" y="3000375"/>
          <a:ext cx="6084794" cy="0"/>
        </a:xfrm>
        <a:prstGeom prst="line">
          <a:avLst/>
        </a:prstGeom>
        <a:ln w="19050">
          <a:solidFill>
            <a:schemeClr val="accent5">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11206</xdr:colOff>
      <xdr:row>14</xdr:row>
      <xdr:rowOff>0</xdr:rowOff>
    </xdr:from>
    <xdr:to>
      <xdr:col>15</xdr:col>
      <xdr:colOff>0</xdr:colOff>
      <xdr:row>14</xdr:row>
      <xdr:rowOff>0</xdr:rowOff>
    </xdr:to>
    <xdr:cxnSp macro="">
      <xdr:nvCxnSpPr>
        <xdr:cNvPr id="3" name="Gerader Verbinder 2">
          <a:extLst>
            <a:ext uri="{FF2B5EF4-FFF2-40B4-BE49-F238E27FC236}">
              <a16:creationId xmlns:a16="http://schemas.microsoft.com/office/drawing/2014/main" id="{A0449E16-3CC3-A71C-9242-2D3208027317}"/>
            </a:ext>
          </a:extLst>
        </xdr:cNvPr>
        <xdr:cNvCxnSpPr/>
      </xdr:nvCxnSpPr>
      <xdr:spPr>
        <a:xfrm>
          <a:off x="280147" y="762000"/>
          <a:ext cx="8202706" cy="0"/>
        </a:xfrm>
        <a:prstGeom prst="line">
          <a:avLst/>
        </a:prstGeom>
        <a:ln w="19050">
          <a:solidFill>
            <a:schemeClr val="accent5">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246602</xdr:colOff>
      <xdr:row>52</xdr:row>
      <xdr:rowOff>32657</xdr:rowOff>
    </xdr:from>
    <xdr:to>
      <xdr:col>7</xdr:col>
      <xdr:colOff>246602</xdr:colOff>
      <xdr:row>52</xdr:row>
      <xdr:rowOff>163285</xdr:rowOff>
    </xdr:to>
    <xdr:cxnSp macro="">
      <xdr:nvCxnSpPr>
        <xdr:cNvPr id="8" name="Gerader Verbinder 7">
          <a:extLst>
            <a:ext uri="{FF2B5EF4-FFF2-40B4-BE49-F238E27FC236}">
              <a16:creationId xmlns:a16="http://schemas.microsoft.com/office/drawing/2014/main" id="{5E08CA0A-DFE9-03D7-A545-70DEA884AE9C}"/>
            </a:ext>
          </a:extLst>
        </xdr:cNvPr>
        <xdr:cNvCxnSpPr/>
      </xdr:nvCxnSpPr>
      <xdr:spPr>
        <a:xfrm>
          <a:off x="3433814" y="6758772"/>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246598</xdr:colOff>
      <xdr:row>53</xdr:row>
      <xdr:rowOff>38101</xdr:rowOff>
    </xdr:from>
    <xdr:to>
      <xdr:col>7</xdr:col>
      <xdr:colOff>246598</xdr:colOff>
      <xdr:row>53</xdr:row>
      <xdr:rowOff>168729</xdr:rowOff>
    </xdr:to>
    <xdr:cxnSp macro="">
      <xdr:nvCxnSpPr>
        <xdr:cNvPr id="9" name="Gerader Verbinder 8">
          <a:extLst>
            <a:ext uri="{FF2B5EF4-FFF2-40B4-BE49-F238E27FC236}">
              <a16:creationId xmlns:a16="http://schemas.microsoft.com/office/drawing/2014/main" id="{525DBC57-065A-434A-A46C-3DEA9E97AAAA}"/>
            </a:ext>
          </a:extLst>
        </xdr:cNvPr>
        <xdr:cNvCxnSpPr/>
      </xdr:nvCxnSpPr>
      <xdr:spPr>
        <a:xfrm>
          <a:off x="3433810" y="6954716"/>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246092</xdr:colOff>
      <xdr:row>64</xdr:row>
      <xdr:rowOff>29763</xdr:rowOff>
    </xdr:from>
    <xdr:to>
      <xdr:col>7</xdr:col>
      <xdr:colOff>246092</xdr:colOff>
      <xdr:row>66</xdr:row>
      <xdr:rowOff>154781</xdr:rowOff>
    </xdr:to>
    <xdr:cxnSp macro="">
      <xdr:nvCxnSpPr>
        <xdr:cNvPr id="10" name="Gerader Verbinder 9">
          <a:extLst>
            <a:ext uri="{FF2B5EF4-FFF2-40B4-BE49-F238E27FC236}">
              <a16:creationId xmlns:a16="http://schemas.microsoft.com/office/drawing/2014/main" id="{5268E780-04D7-4358-97D9-5E927811DCFD}"/>
            </a:ext>
          </a:extLst>
        </xdr:cNvPr>
        <xdr:cNvCxnSpPr/>
      </xdr:nvCxnSpPr>
      <xdr:spPr>
        <a:xfrm flipH="1">
          <a:off x="3433304" y="8470378"/>
          <a:ext cx="0" cy="50601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461339</xdr:colOff>
      <xdr:row>85</xdr:row>
      <xdr:rowOff>35329</xdr:rowOff>
    </xdr:from>
    <xdr:to>
      <xdr:col>9</xdr:col>
      <xdr:colOff>461339</xdr:colOff>
      <xdr:row>85</xdr:row>
      <xdr:rowOff>165957</xdr:rowOff>
    </xdr:to>
    <xdr:cxnSp macro="">
      <xdr:nvCxnSpPr>
        <xdr:cNvPr id="13" name="Gerader Verbinder 12">
          <a:extLst>
            <a:ext uri="{FF2B5EF4-FFF2-40B4-BE49-F238E27FC236}">
              <a16:creationId xmlns:a16="http://schemas.microsoft.com/office/drawing/2014/main" id="{0D11A798-634E-4B34-9154-BDA9195A4861}"/>
            </a:ext>
          </a:extLst>
        </xdr:cNvPr>
        <xdr:cNvCxnSpPr/>
      </xdr:nvCxnSpPr>
      <xdr:spPr>
        <a:xfrm>
          <a:off x="4635774" y="12608329"/>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459217</xdr:colOff>
      <xdr:row>88</xdr:row>
      <xdr:rowOff>26993</xdr:rowOff>
    </xdr:from>
    <xdr:to>
      <xdr:col>9</xdr:col>
      <xdr:colOff>459217</xdr:colOff>
      <xdr:row>88</xdr:row>
      <xdr:rowOff>157621</xdr:rowOff>
    </xdr:to>
    <xdr:cxnSp macro="">
      <xdr:nvCxnSpPr>
        <xdr:cNvPr id="14" name="Gerader Verbinder 13">
          <a:extLst>
            <a:ext uri="{FF2B5EF4-FFF2-40B4-BE49-F238E27FC236}">
              <a16:creationId xmlns:a16="http://schemas.microsoft.com/office/drawing/2014/main" id="{CACCAFB6-01E2-4DA3-BCFF-E58ABE0705B8}"/>
            </a:ext>
          </a:extLst>
        </xdr:cNvPr>
        <xdr:cNvCxnSpPr/>
      </xdr:nvCxnSpPr>
      <xdr:spPr>
        <a:xfrm>
          <a:off x="4596639" y="13361993"/>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456836</xdr:colOff>
      <xdr:row>91</xdr:row>
      <xdr:rowOff>30561</xdr:rowOff>
    </xdr:from>
    <xdr:to>
      <xdr:col>9</xdr:col>
      <xdr:colOff>456836</xdr:colOff>
      <xdr:row>91</xdr:row>
      <xdr:rowOff>161189</xdr:rowOff>
    </xdr:to>
    <xdr:cxnSp macro="">
      <xdr:nvCxnSpPr>
        <xdr:cNvPr id="15" name="Gerader Verbinder 14">
          <a:extLst>
            <a:ext uri="{FF2B5EF4-FFF2-40B4-BE49-F238E27FC236}">
              <a16:creationId xmlns:a16="http://schemas.microsoft.com/office/drawing/2014/main" id="{1009D5D0-AF5A-4948-BD14-DE81A39B1608}"/>
            </a:ext>
          </a:extLst>
        </xdr:cNvPr>
        <xdr:cNvCxnSpPr/>
      </xdr:nvCxnSpPr>
      <xdr:spPr>
        <a:xfrm>
          <a:off x="4594258" y="14127561"/>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11206</xdr:colOff>
      <xdr:row>106</xdr:row>
      <xdr:rowOff>0</xdr:rowOff>
    </xdr:from>
    <xdr:to>
      <xdr:col>15</xdr:col>
      <xdr:colOff>0</xdr:colOff>
      <xdr:row>106</xdr:row>
      <xdr:rowOff>0</xdr:rowOff>
    </xdr:to>
    <xdr:cxnSp macro="">
      <xdr:nvCxnSpPr>
        <xdr:cNvPr id="16" name="Gerader Verbinder 15">
          <a:extLst>
            <a:ext uri="{FF2B5EF4-FFF2-40B4-BE49-F238E27FC236}">
              <a16:creationId xmlns:a16="http://schemas.microsoft.com/office/drawing/2014/main" id="{93ACB655-1FB1-4837-ADEF-9EC6C58A9E23}"/>
            </a:ext>
          </a:extLst>
        </xdr:cNvPr>
        <xdr:cNvCxnSpPr/>
      </xdr:nvCxnSpPr>
      <xdr:spPr>
        <a:xfrm>
          <a:off x="401731" y="762000"/>
          <a:ext cx="7513544" cy="0"/>
        </a:xfrm>
        <a:prstGeom prst="line">
          <a:avLst/>
        </a:prstGeom>
        <a:ln w="19050">
          <a:solidFill>
            <a:schemeClr val="accent5">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456012</xdr:colOff>
      <xdr:row>116</xdr:row>
      <xdr:rowOff>37876</xdr:rowOff>
    </xdr:from>
    <xdr:to>
      <xdr:col>9</xdr:col>
      <xdr:colOff>456012</xdr:colOff>
      <xdr:row>116</xdr:row>
      <xdr:rowOff>168504</xdr:rowOff>
    </xdr:to>
    <xdr:cxnSp macro="">
      <xdr:nvCxnSpPr>
        <xdr:cNvPr id="17" name="Gerader Verbinder 16">
          <a:extLst>
            <a:ext uri="{FF2B5EF4-FFF2-40B4-BE49-F238E27FC236}">
              <a16:creationId xmlns:a16="http://schemas.microsoft.com/office/drawing/2014/main" id="{6622B352-28FA-425D-9717-F8D1FD25D3E3}"/>
            </a:ext>
          </a:extLst>
        </xdr:cNvPr>
        <xdr:cNvCxnSpPr/>
      </xdr:nvCxnSpPr>
      <xdr:spPr>
        <a:xfrm>
          <a:off x="4603050" y="18487068"/>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454547</xdr:colOff>
      <xdr:row>119</xdr:row>
      <xdr:rowOff>29086</xdr:rowOff>
    </xdr:from>
    <xdr:to>
      <xdr:col>9</xdr:col>
      <xdr:colOff>454547</xdr:colOff>
      <xdr:row>119</xdr:row>
      <xdr:rowOff>159714</xdr:rowOff>
    </xdr:to>
    <xdr:cxnSp macro="">
      <xdr:nvCxnSpPr>
        <xdr:cNvPr id="19" name="Gerader Verbinder 18">
          <a:extLst>
            <a:ext uri="{FF2B5EF4-FFF2-40B4-BE49-F238E27FC236}">
              <a16:creationId xmlns:a16="http://schemas.microsoft.com/office/drawing/2014/main" id="{C0A2BA1A-D39E-4E50-B612-32DB9BB19723}"/>
            </a:ext>
          </a:extLst>
        </xdr:cNvPr>
        <xdr:cNvCxnSpPr/>
      </xdr:nvCxnSpPr>
      <xdr:spPr>
        <a:xfrm>
          <a:off x="4601585" y="19240278"/>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453081</xdr:colOff>
      <xdr:row>122</xdr:row>
      <xdr:rowOff>34950</xdr:rowOff>
    </xdr:from>
    <xdr:to>
      <xdr:col>9</xdr:col>
      <xdr:colOff>453081</xdr:colOff>
      <xdr:row>122</xdr:row>
      <xdr:rowOff>165578</xdr:rowOff>
    </xdr:to>
    <xdr:cxnSp macro="">
      <xdr:nvCxnSpPr>
        <xdr:cNvPr id="20" name="Gerader Verbinder 19">
          <a:extLst>
            <a:ext uri="{FF2B5EF4-FFF2-40B4-BE49-F238E27FC236}">
              <a16:creationId xmlns:a16="http://schemas.microsoft.com/office/drawing/2014/main" id="{30651F3E-EF85-4B95-ACE6-0ADC1ADE2326}"/>
            </a:ext>
          </a:extLst>
        </xdr:cNvPr>
        <xdr:cNvCxnSpPr/>
      </xdr:nvCxnSpPr>
      <xdr:spPr>
        <a:xfrm>
          <a:off x="4600119" y="20008142"/>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451615</xdr:colOff>
      <xdr:row>126</xdr:row>
      <xdr:rowOff>33488</xdr:rowOff>
    </xdr:from>
    <xdr:to>
      <xdr:col>9</xdr:col>
      <xdr:colOff>451615</xdr:colOff>
      <xdr:row>126</xdr:row>
      <xdr:rowOff>164116</xdr:rowOff>
    </xdr:to>
    <xdr:cxnSp macro="">
      <xdr:nvCxnSpPr>
        <xdr:cNvPr id="21" name="Gerader Verbinder 20">
          <a:extLst>
            <a:ext uri="{FF2B5EF4-FFF2-40B4-BE49-F238E27FC236}">
              <a16:creationId xmlns:a16="http://schemas.microsoft.com/office/drawing/2014/main" id="{2892806A-C167-4F2A-AA1A-BB249421B9DD}"/>
            </a:ext>
          </a:extLst>
        </xdr:cNvPr>
        <xdr:cNvCxnSpPr/>
      </xdr:nvCxnSpPr>
      <xdr:spPr>
        <a:xfrm>
          <a:off x="4598653" y="20959180"/>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11206</xdr:colOff>
      <xdr:row>131</xdr:row>
      <xdr:rowOff>0</xdr:rowOff>
    </xdr:from>
    <xdr:to>
      <xdr:col>15</xdr:col>
      <xdr:colOff>0</xdr:colOff>
      <xdr:row>131</xdr:row>
      <xdr:rowOff>0</xdr:rowOff>
    </xdr:to>
    <xdr:cxnSp macro="">
      <xdr:nvCxnSpPr>
        <xdr:cNvPr id="22" name="Gerader Verbinder 21">
          <a:extLst>
            <a:ext uri="{FF2B5EF4-FFF2-40B4-BE49-F238E27FC236}">
              <a16:creationId xmlns:a16="http://schemas.microsoft.com/office/drawing/2014/main" id="{EDA1E39F-D55D-4B4C-8202-1989DFBD7A47}"/>
            </a:ext>
          </a:extLst>
        </xdr:cNvPr>
        <xdr:cNvCxnSpPr/>
      </xdr:nvCxnSpPr>
      <xdr:spPr>
        <a:xfrm>
          <a:off x="401731" y="16764000"/>
          <a:ext cx="7513544" cy="0"/>
        </a:xfrm>
        <a:prstGeom prst="line">
          <a:avLst/>
        </a:prstGeom>
        <a:ln w="19050">
          <a:solidFill>
            <a:schemeClr val="accent5">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246602</xdr:colOff>
      <xdr:row>41</xdr:row>
      <xdr:rowOff>32657</xdr:rowOff>
    </xdr:from>
    <xdr:to>
      <xdr:col>8</xdr:col>
      <xdr:colOff>246602</xdr:colOff>
      <xdr:row>41</xdr:row>
      <xdr:rowOff>163285</xdr:rowOff>
    </xdr:to>
    <xdr:cxnSp macro="">
      <xdr:nvCxnSpPr>
        <xdr:cNvPr id="2" name="Gerader Verbinder 1">
          <a:extLst>
            <a:ext uri="{FF2B5EF4-FFF2-40B4-BE49-F238E27FC236}">
              <a16:creationId xmlns:a16="http://schemas.microsoft.com/office/drawing/2014/main" id="{4FACDBCD-670A-4DCB-A80D-7E5F104C7C21}"/>
            </a:ext>
          </a:extLst>
        </xdr:cNvPr>
        <xdr:cNvCxnSpPr/>
      </xdr:nvCxnSpPr>
      <xdr:spPr>
        <a:xfrm>
          <a:off x="3313652" y="7319282"/>
          <a:ext cx="0" cy="130628"/>
        </a:xfrm>
        <a:prstGeom prst="line">
          <a:avLst/>
        </a:prstGeom>
        <a:ln w="12700">
          <a:solidFill>
            <a:srgbClr val="D9E8F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11206</xdr:colOff>
      <xdr:row>5</xdr:row>
      <xdr:rowOff>0</xdr:rowOff>
    </xdr:from>
    <xdr:to>
      <xdr:col>15</xdr:col>
      <xdr:colOff>0</xdr:colOff>
      <xdr:row>5</xdr:row>
      <xdr:rowOff>0</xdr:rowOff>
    </xdr:to>
    <xdr:cxnSp macro="">
      <xdr:nvCxnSpPr>
        <xdr:cNvPr id="4" name="Gerader Verbinder 3">
          <a:extLst>
            <a:ext uri="{FF2B5EF4-FFF2-40B4-BE49-F238E27FC236}">
              <a16:creationId xmlns:a16="http://schemas.microsoft.com/office/drawing/2014/main" id="{7366D146-1F5A-4362-A52A-B35770EFF0FC}"/>
            </a:ext>
          </a:extLst>
        </xdr:cNvPr>
        <xdr:cNvCxnSpPr/>
      </xdr:nvCxnSpPr>
      <xdr:spPr>
        <a:xfrm>
          <a:off x="277906" y="1524000"/>
          <a:ext cx="7513544" cy="0"/>
        </a:xfrm>
        <a:prstGeom prst="line">
          <a:avLst/>
        </a:prstGeom>
        <a:ln w="19050">
          <a:solidFill>
            <a:schemeClr val="accent5">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336550</xdr:colOff>
          <xdr:row>11</xdr:row>
          <xdr:rowOff>0</xdr:rowOff>
        </xdr:from>
        <xdr:to>
          <xdr:col>7</xdr:col>
          <xdr:colOff>584200</xdr:colOff>
          <xdr:row>12</xdr:row>
          <xdr:rowOff>0</xdr:rowOff>
        </xdr:to>
        <xdr:sp macro="" textlink="">
          <xdr:nvSpPr>
            <xdr:cNvPr id="10241" name="Option Button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317500</xdr:colOff>
          <xdr:row>11</xdr:row>
          <xdr:rowOff>0</xdr:rowOff>
        </xdr:from>
        <xdr:to>
          <xdr:col>8</xdr:col>
          <xdr:colOff>565150</xdr:colOff>
          <xdr:row>12</xdr:row>
          <xdr:rowOff>0</xdr:rowOff>
        </xdr:to>
        <xdr:sp macro="" textlink="">
          <xdr:nvSpPr>
            <xdr:cNvPr id="10242" name="Option Button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11</xdr:row>
          <xdr:rowOff>0</xdr:rowOff>
        </xdr:from>
        <xdr:to>
          <xdr:col>9</xdr:col>
          <xdr:colOff>571500</xdr:colOff>
          <xdr:row>12</xdr:row>
          <xdr:rowOff>0</xdr:rowOff>
        </xdr:to>
        <xdr:sp macro="" textlink="">
          <xdr:nvSpPr>
            <xdr:cNvPr id="10243" name="Option Button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11</xdr:row>
          <xdr:rowOff>0</xdr:rowOff>
        </xdr:from>
        <xdr:to>
          <xdr:col>10</xdr:col>
          <xdr:colOff>571500</xdr:colOff>
          <xdr:row>12</xdr:row>
          <xdr:rowOff>0</xdr:rowOff>
        </xdr:to>
        <xdr:sp macro="" textlink="">
          <xdr:nvSpPr>
            <xdr:cNvPr id="10244" name="Option Button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336550</xdr:colOff>
          <xdr:row>11</xdr:row>
          <xdr:rowOff>0</xdr:rowOff>
        </xdr:from>
        <xdr:to>
          <xdr:col>11</xdr:col>
          <xdr:colOff>584200</xdr:colOff>
          <xdr:row>12</xdr:row>
          <xdr:rowOff>0</xdr:rowOff>
        </xdr:to>
        <xdr:sp macro="" textlink="">
          <xdr:nvSpPr>
            <xdr:cNvPr id="10245" name="Option Button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11</xdr:row>
          <xdr:rowOff>0</xdr:rowOff>
        </xdr:from>
        <xdr:to>
          <xdr:col>12</xdr:col>
          <xdr:colOff>552450</xdr:colOff>
          <xdr:row>12</xdr:row>
          <xdr:rowOff>0</xdr:rowOff>
        </xdr:to>
        <xdr:sp macro="" textlink="">
          <xdr:nvSpPr>
            <xdr:cNvPr id="10246" name="Option Button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11</xdr:row>
          <xdr:rowOff>19050</xdr:rowOff>
        </xdr:from>
        <xdr:to>
          <xdr:col>12</xdr:col>
          <xdr:colOff>781050</xdr:colOff>
          <xdr:row>11</xdr:row>
          <xdr:rowOff>171450</xdr:rowOff>
        </xdr:to>
        <xdr:sp macro="" textlink="">
          <xdr:nvSpPr>
            <xdr:cNvPr id="10247" name="Group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12</xdr:row>
          <xdr:rowOff>19050</xdr:rowOff>
        </xdr:from>
        <xdr:to>
          <xdr:col>12</xdr:col>
          <xdr:colOff>781050</xdr:colOff>
          <xdr:row>12</xdr:row>
          <xdr:rowOff>184150</xdr:rowOff>
        </xdr:to>
        <xdr:sp macro="" textlink="">
          <xdr:nvSpPr>
            <xdr:cNvPr id="10248" name="Group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323850</xdr:colOff>
          <xdr:row>12</xdr:row>
          <xdr:rowOff>31750</xdr:rowOff>
        </xdr:from>
        <xdr:to>
          <xdr:col>7</xdr:col>
          <xdr:colOff>628650</xdr:colOff>
          <xdr:row>12</xdr:row>
          <xdr:rowOff>152400</xdr:rowOff>
        </xdr:to>
        <xdr:sp macro="" textlink="">
          <xdr:nvSpPr>
            <xdr:cNvPr id="10249" name="Option Button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317500</xdr:colOff>
          <xdr:row>12</xdr:row>
          <xdr:rowOff>38100</xdr:rowOff>
        </xdr:from>
        <xdr:to>
          <xdr:col>8</xdr:col>
          <xdr:colOff>622300</xdr:colOff>
          <xdr:row>12</xdr:row>
          <xdr:rowOff>165100</xdr:rowOff>
        </xdr:to>
        <xdr:sp macro="" textlink="">
          <xdr:nvSpPr>
            <xdr:cNvPr id="10250" name="Option Button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12</xdr:row>
          <xdr:rowOff>38100</xdr:rowOff>
        </xdr:from>
        <xdr:to>
          <xdr:col>9</xdr:col>
          <xdr:colOff>628650</xdr:colOff>
          <xdr:row>12</xdr:row>
          <xdr:rowOff>165100</xdr:rowOff>
        </xdr:to>
        <xdr:sp macro="" textlink="">
          <xdr:nvSpPr>
            <xdr:cNvPr id="10251" name="Option Button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12</xdr:row>
          <xdr:rowOff>38100</xdr:rowOff>
        </xdr:from>
        <xdr:to>
          <xdr:col>10</xdr:col>
          <xdr:colOff>628650</xdr:colOff>
          <xdr:row>12</xdr:row>
          <xdr:rowOff>152400</xdr:rowOff>
        </xdr:to>
        <xdr:sp macro="" textlink="">
          <xdr:nvSpPr>
            <xdr:cNvPr id="10252" name="Option Button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336550</xdr:colOff>
          <xdr:row>12</xdr:row>
          <xdr:rowOff>38100</xdr:rowOff>
        </xdr:from>
        <xdr:to>
          <xdr:col>11</xdr:col>
          <xdr:colOff>641350</xdr:colOff>
          <xdr:row>12</xdr:row>
          <xdr:rowOff>152400</xdr:rowOff>
        </xdr:to>
        <xdr:sp macro="" textlink="">
          <xdr:nvSpPr>
            <xdr:cNvPr id="10253" name="Option Button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298450</xdr:colOff>
          <xdr:row>12</xdr:row>
          <xdr:rowOff>38100</xdr:rowOff>
        </xdr:from>
        <xdr:to>
          <xdr:col>12</xdr:col>
          <xdr:colOff>603250</xdr:colOff>
          <xdr:row>12</xdr:row>
          <xdr:rowOff>152400</xdr:rowOff>
        </xdr:to>
        <xdr:sp macro="" textlink="">
          <xdr:nvSpPr>
            <xdr:cNvPr id="10254" name="Option Button 14" hidden="1">
              <a:extLst>
                <a:ext uri="{63B3BB69-23CF-44E3-9099-C40C66FF867C}">
                  <a14:compatExt spid="_x0000_s10254"/>
                </a:ext>
                <a:ext uri="{FF2B5EF4-FFF2-40B4-BE49-F238E27FC236}">
                  <a16:creationId xmlns:a16="http://schemas.microsoft.com/office/drawing/2014/main" id="{00000000-0008-0000-04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13</xdr:row>
          <xdr:rowOff>19050</xdr:rowOff>
        </xdr:from>
        <xdr:to>
          <xdr:col>12</xdr:col>
          <xdr:colOff>781050</xdr:colOff>
          <xdr:row>13</xdr:row>
          <xdr:rowOff>184150</xdr:rowOff>
        </xdr:to>
        <xdr:sp macro="" textlink="">
          <xdr:nvSpPr>
            <xdr:cNvPr id="10255" name="Group Box 15" hidden="1">
              <a:extLst>
                <a:ext uri="{63B3BB69-23CF-44E3-9099-C40C66FF867C}">
                  <a14:compatExt spid="_x0000_s10255"/>
                </a:ext>
                <a:ext uri="{FF2B5EF4-FFF2-40B4-BE49-F238E27FC236}">
                  <a16:creationId xmlns:a16="http://schemas.microsoft.com/office/drawing/2014/main" id="{00000000-0008-0000-0400-00000F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14</xdr:row>
          <xdr:rowOff>19050</xdr:rowOff>
        </xdr:from>
        <xdr:to>
          <xdr:col>12</xdr:col>
          <xdr:colOff>781050</xdr:colOff>
          <xdr:row>14</xdr:row>
          <xdr:rowOff>184150</xdr:rowOff>
        </xdr:to>
        <xdr:sp macro="" textlink="">
          <xdr:nvSpPr>
            <xdr:cNvPr id="10256" name="Group Box 16"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15</xdr:row>
          <xdr:rowOff>19050</xdr:rowOff>
        </xdr:from>
        <xdr:to>
          <xdr:col>12</xdr:col>
          <xdr:colOff>774700</xdr:colOff>
          <xdr:row>15</xdr:row>
          <xdr:rowOff>184150</xdr:rowOff>
        </xdr:to>
        <xdr:sp macro="" textlink="">
          <xdr:nvSpPr>
            <xdr:cNvPr id="10257" name="Group Box 17" hidden="1">
              <a:extLst>
                <a:ext uri="{63B3BB69-23CF-44E3-9099-C40C66FF867C}">
                  <a14:compatExt spid="_x0000_s10257"/>
                </a:ext>
                <a:ext uri="{FF2B5EF4-FFF2-40B4-BE49-F238E27FC236}">
                  <a16:creationId xmlns:a16="http://schemas.microsoft.com/office/drawing/2014/main" id="{00000000-0008-0000-0400-00001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323850</xdr:colOff>
          <xdr:row>13</xdr:row>
          <xdr:rowOff>19050</xdr:rowOff>
        </xdr:from>
        <xdr:to>
          <xdr:col>7</xdr:col>
          <xdr:colOff>552450</xdr:colOff>
          <xdr:row>13</xdr:row>
          <xdr:rowOff>165100</xdr:rowOff>
        </xdr:to>
        <xdr:sp macro="" textlink="">
          <xdr:nvSpPr>
            <xdr:cNvPr id="10258" name="Option Button 18" hidden="1">
              <a:extLst>
                <a:ext uri="{63B3BB69-23CF-44E3-9099-C40C66FF867C}">
                  <a14:compatExt spid="_x0000_s10258"/>
                </a:ext>
                <a:ext uri="{FF2B5EF4-FFF2-40B4-BE49-F238E27FC236}">
                  <a16:creationId xmlns:a16="http://schemas.microsoft.com/office/drawing/2014/main" id="{00000000-0008-0000-04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317500</xdr:colOff>
          <xdr:row>13</xdr:row>
          <xdr:rowOff>19050</xdr:rowOff>
        </xdr:from>
        <xdr:to>
          <xdr:col>8</xdr:col>
          <xdr:colOff>533400</xdr:colOff>
          <xdr:row>13</xdr:row>
          <xdr:rowOff>171450</xdr:rowOff>
        </xdr:to>
        <xdr:sp macro="" textlink="">
          <xdr:nvSpPr>
            <xdr:cNvPr id="10259" name="Option Button 19" hidden="1">
              <a:extLst>
                <a:ext uri="{63B3BB69-23CF-44E3-9099-C40C66FF867C}">
                  <a14:compatExt spid="_x0000_s10259"/>
                </a:ext>
                <a:ext uri="{FF2B5EF4-FFF2-40B4-BE49-F238E27FC236}">
                  <a16:creationId xmlns:a16="http://schemas.microsoft.com/office/drawing/2014/main" id="{00000000-0008-0000-04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13</xdr:row>
          <xdr:rowOff>31750</xdr:rowOff>
        </xdr:from>
        <xdr:to>
          <xdr:col>9</xdr:col>
          <xdr:colOff>546100</xdr:colOff>
          <xdr:row>13</xdr:row>
          <xdr:rowOff>171450</xdr:rowOff>
        </xdr:to>
        <xdr:sp macro="" textlink="">
          <xdr:nvSpPr>
            <xdr:cNvPr id="10260" name="Option Button 20" hidden="1">
              <a:extLst>
                <a:ext uri="{63B3BB69-23CF-44E3-9099-C40C66FF867C}">
                  <a14:compatExt spid="_x0000_s10260"/>
                </a:ext>
                <a:ext uri="{FF2B5EF4-FFF2-40B4-BE49-F238E27FC236}">
                  <a16:creationId xmlns:a16="http://schemas.microsoft.com/office/drawing/2014/main" id="{00000000-0008-0000-04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13</xdr:row>
          <xdr:rowOff>31750</xdr:rowOff>
        </xdr:from>
        <xdr:to>
          <xdr:col>10</xdr:col>
          <xdr:colOff>546100</xdr:colOff>
          <xdr:row>13</xdr:row>
          <xdr:rowOff>171450</xdr:rowOff>
        </xdr:to>
        <xdr:sp macro="" textlink="">
          <xdr:nvSpPr>
            <xdr:cNvPr id="10261" name="Option Button 21" hidden="1">
              <a:extLst>
                <a:ext uri="{63B3BB69-23CF-44E3-9099-C40C66FF867C}">
                  <a14:compatExt spid="_x0000_s10261"/>
                </a:ext>
                <a:ext uri="{FF2B5EF4-FFF2-40B4-BE49-F238E27FC236}">
                  <a16:creationId xmlns:a16="http://schemas.microsoft.com/office/drawing/2014/main" id="{00000000-0008-0000-04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336550</xdr:colOff>
          <xdr:row>13</xdr:row>
          <xdr:rowOff>31750</xdr:rowOff>
        </xdr:from>
        <xdr:to>
          <xdr:col>11</xdr:col>
          <xdr:colOff>552450</xdr:colOff>
          <xdr:row>13</xdr:row>
          <xdr:rowOff>171450</xdr:rowOff>
        </xdr:to>
        <xdr:sp macro="" textlink="">
          <xdr:nvSpPr>
            <xdr:cNvPr id="10262" name="Option Button 22" hidden="1">
              <a:extLst>
                <a:ext uri="{63B3BB69-23CF-44E3-9099-C40C66FF867C}">
                  <a14:compatExt spid="_x0000_s10262"/>
                </a:ext>
                <a:ext uri="{FF2B5EF4-FFF2-40B4-BE49-F238E27FC236}">
                  <a16:creationId xmlns:a16="http://schemas.microsoft.com/office/drawing/2014/main" id="{00000000-0008-0000-04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13</xdr:row>
          <xdr:rowOff>19050</xdr:rowOff>
        </xdr:from>
        <xdr:to>
          <xdr:col>12</xdr:col>
          <xdr:colOff>527050</xdr:colOff>
          <xdr:row>13</xdr:row>
          <xdr:rowOff>171450</xdr:rowOff>
        </xdr:to>
        <xdr:sp macro="" textlink="">
          <xdr:nvSpPr>
            <xdr:cNvPr id="10263" name="Option Button 23" hidden="1">
              <a:extLst>
                <a:ext uri="{63B3BB69-23CF-44E3-9099-C40C66FF867C}">
                  <a14:compatExt spid="_x0000_s10263"/>
                </a:ext>
                <a:ext uri="{FF2B5EF4-FFF2-40B4-BE49-F238E27FC236}">
                  <a16:creationId xmlns:a16="http://schemas.microsoft.com/office/drawing/2014/main" id="{00000000-0008-0000-04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323850</xdr:colOff>
          <xdr:row>14</xdr:row>
          <xdr:rowOff>38100</xdr:rowOff>
        </xdr:from>
        <xdr:to>
          <xdr:col>7</xdr:col>
          <xdr:colOff>514350</xdr:colOff>
          <xdr:row>14</xdr:row>
          <xdr:rowOff>171450</xdr:rowOff>
        </xdr:to>
        <xdr:sp macro="" textlink="">
          <xdr:nvSpPr>
            <xdr:cNvPr id="10264" name="Option Button 24" hidden="1">
              <a:extLst>
                <a:ext uri="{63B3BB69-23CF-44E3-9099-C40C66FF867C}">
                  <a14:compatExt spid="_x0000_s10264"/>
                </a:ext>
                <a:ext uri="{FF2B5EF4-FFF2-40B4-BE49-F238E27FC236}">
                  <a16:creationId xmlns:a16="http://schemas.microsoft.com/office/drawing/2014/main" id="{00000000-0008-0000-04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14</xdr:row>
          <xdr:rowOff>31750</xdr:rowOff>
        </xdr:from>
        <xdr:to>
          <xdr:col>8</xdr:col>
          <xdr:colOff>495300</xdr:colOff>
          <xdr:row>14</xdr:row>
          <xdr:rowOff>165100</xdr:rowOff>
        </xdr:to>
        <xdr:sp macro="" textlink="">
          <xdr:nvSpPr>
            <xdr:cNvPr id="10265" name="Option Button 25" hidden="1">
              <a:extLst>
                <a:ext uri="{63B3BB69-23CF-44E3-9099-C40C66FF867C}">
                  <a14:compatExt spid="_x0000_s10265"/>
                </a:ext>
                <a:ext uri="{FF2B5EF4-FFF2-40B4-BE49-F238E27FC236}">
                  <a16:creationId xmlns:a16="http://schemas.microsoft.com/office/drawing/2014/main" id="{00000000-0008-0000-04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14</xdr:row>
          <xdr:rowOff>31750</xdr:rowOff>
        </xdr:from>
        <xdr:to>
          <xdr:col>9</xdr:col>
          <xdr:colOff>514350</xdr:colOff>
          <xdr:row>14</xdr:row>
          <xdr:rowOff>165100</xdr:rowOff>
        </xdr:to>
        <xdr:sp macro="" textlink="">
          <xdr:nvSpPr>
            <xdr:cNvPr id="10266" name="Option Button 26" hidden="1">
              <a:extLst>
                <a:ext uri="{63B3BB69-23CF-44E3-9099-C40C66FF867C}">
                  <a14:compatExt spid="_x0000_s10266"/>
                </a:ext>
                <a:ext uri="{FF2B5EF4-FFF2-40B4-BE49-F238E27FC236}">
                  <a16:creationId xmlns:a16="http://schemas.microsoft.com/office/drawing/2014/main" id="{00000000-0008-0000-04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14</xdr:row>
          <xdr:rowOff>38100</xdr:rowOff>
        </xdr:from>
        <xdr:to>
          <xdr:col>10</xdr:col>
          <xdr:colOff>514350</xdr:colOff>
          <xdr:row>14</xdr:row>
          <xdr:rowOff>165100</xdr:rowOff>
        </xdr:to>
        <xdr:sp macro="" textlink="">
          <xdr:nvSpPr>
            <xdr:cNvPr id="10267" name="Option Button 27" hidden="1">
              <a:extLst>
                <a:ext uri="{63B3BB69-23CF-44E3-9099-C40C66FF867C}">
                  <a14:compatExt spid="_x0000_s10267"/>
                </a:ext>
                <a:ext uri="{FF2B5EF4-FFF2-40B4-BE49-F238E27FC236}">
                  <a16:creationId xmlns:a16="http://schemas.microsoft.com/office/drawing/2014/main" id="{00000000-0008-0000-04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336550</xdr:colOff>
          <xdr:row>14</xdr:row>
          <xdr:rowOff>38100</xdr:rowOff>
        </xdr:from>
        <xdr:to>
          <xdr:col>11</xdr:col>
          <xdr:colOff>533400</xdr:colOff>
          <xdr:row>14</xdr:row>
          <xdr:rowOff>165100</xdr:rowOff>
        </xdr:to>
        <xdr:sp macro="" textlink="">
          <xdr:nvSpPr>
            <xdr:cNvPr id="10268" name="Option Button 28" hidden="1">
              <a:extLst>
                <a:ext uri="{63B3BB69-23CF-44E3-9099-C40C66FF867C}">
                  <a14:compatExt spid="_x0000_s10268"/>
                </a:ext>
                <a:ext uri="{FF2B5EF4-FFF2-40B4-BE49-F238E27FC236}">
                  <a16:creationId xmlns:a16="http://schemas.microsoft.com/office/drawing/2014/main" id="{00000000-0008-0000-04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14</xdr:row>
          <xdr:rowOff>31750</xdr:rowOff>
        </xdr:from>
        <xdr:to>
          <xdr:col>12</xdr:col>
          <xdr:colOff>495300</xdr:colOff>
          <xdr:row>14</xdr:row>
          <xdr:rowOff>165100</xdr:rowOff>
        </xdr:to>
        <xdr:sp macro="" textlink="">
          <xdr:nvSpPr>
            <xdr:cNvPr id="10269" name="Option Button 29" hidden="1">
              <a:extLst>
                <a:ext uri="{63B3BB69-23CF-44E3-9099-C40C66FF867C}">
                  <a14:compatExt spid="_x0000_s10269"/>
                </a:ext>
                <a:ext uri="{FF2B5EF4-FFF2-40B4-BE49-F238E27FC236}">
                  <a16:creationId xmlns:a16="http://schemas.microsoft.com/office/drawing/2014/main" id="{00000000-0008-0000-04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323850</xdr:colOff>
          <xdr:row>15</xdr:row>
          <xdr:rowOff>19050</xdr:rowOff>
        </xdr:from>
        <xdr:to>
          <xdr:col>7</xdr:col>
          <xdr:colOff>508000</xdr:colOff>
          <xdr:row>15</xdr:row>
          <xdr:rowOff>165100</xdr:rowOff>
        </xdr:to>
        <xdr:sp macro="" textlink="">
          <xdr:nvSpPr>
            <xdr:cNvPr id="10270" name="Option Button 30" hidden="1">
              <a:extLst>
                <a:ext uri="{63B3BB69-23CF-44E3-9099-C40C66FF867C}">
                  <a14:compatExt spid="_x0000_s10270"/>
                </a:ext>
                <a:ext uri="{FF2B5EF4-FFF2-40B4-BE49-F238E27FC236}">
                  <a16:creationId xmlns:a16="http://schemas.microsoft.com/office/drawing/2014/main" id="{00000000-0008-0000-04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15</xdr:row>
          <xdr:rowOff>31750</xdr:rowOff>
        </xdr:from>
        <xdr:to>
          <xdr:col>8</xdr:col>
          <xdr:colOff>488950</xdr:colOff>
          <xdr:row>15</xdr:row>
          <xdr:rowOff>165100</xdr:rowOff>
        </xdr:to>
        <xdr:sp macro="" textlink="">
          <xdr:nvSpPr>
            <xdr:cNvPr id="10271" name="Option Button 31" hidden="1">
              <a:extLst>
                <a:ext uri="{63B3BB69-23CF-44E3-9099-C40C66FF867C}">
                  <a14:compatExt spid="_x0000_s10271"/>
                </a:ext>
                <a:ext uri="{FF2B5EF4-FFF2-40B4-BE49-F238E27FC236}">
                  <a16:creationId xmlns:a16="http://schemas.microsoft.com/office/drawing/2014/main" id="{00000000-0008-0000-04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317500</xdr:colOff>
          <xdr:row>15</xdr:row>
          <xdr:rowOff>31750</xdr:rowOff>
        </xdr:from>
        <xdr:to>
          <xdr:col>9</xdr:col>
          <xdr:colOff>495300</xdr:colOff>
          <xdr:row>15</xdr:row>
          <xdr:rowOff>165100</xdr:rowOff>
        </xdr:to>
        <xdr:sp macro="" textlink="">
          <xdr:nvSpPr>
            <xdr:cNvPr id="10272" name="Option Button 32" hidden="1">
              <a:extLst>
                <a:ext uri="{63B3BB69-23CF-44E3-9099-C40C66FF867C}">
                  <a14:compatExt spid="_x0000_s10272"/>
                </a:ext>
                <a:ext uri="{FF2B5EF4-FFF2-40B4-BE49-F238E27FC236}">
                  <a16:creationId xmlns:a16="http://schemas.microsoft.com/office/drawing/2014/main" id="{00000000-0008-0000-04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15</xdr:row>
          <xdr:rowOff>31750</xdr:rowOff>
        </xdr:from>
        <xdr:to>
          <xdr:col>10</xdr:col>
          <xdr:colOff>508000</xdr:colOff>
          <xdr:row>15</xdr:row>
          <xdr:rowOff>165100</xdr:rowOff>
        </xdr:to>
        <xdr:sp macro="" textlink="">
          <xdr:nvSpPr>
            <xdr:cNvPr id="10273" name="Option Button 33" hidden="1">
              <a:extLst>
                <a:ext uri="{63B3BB69-23CF-44E3-9099-C40C66FF867C}">
                  <a14:compatExt spid="_x0000_s10273"/>
                </a:ext>
                <a:ext uri="{FF2B5EF4-FFF2-40B4-BE49-F238E27FC236}">
                  <a16:creationId xmlns:a16="http://schemas.microsoft.com/office/drawing/2014/main" id="{00000000-0008-0000-04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336550</xdr:colOff>
          <xdr:row>15</xdr:row>
          <xdr:rowOff>31750</xdr:rowOff>
        </xdr:from>
        <xdr:to>
          <xdr:col>11</xdr:col>
          <xdr:colOff>514350</xdr:colOff>
          <xdr:row>15</xdr:row>
          <xdr:rowOff>171450</xdr:rowOff>
        </xdr:to>
        <xdr:sp macro="" textlink="">
          <xdr:nvSpPr>
            <xdr:cNvPr id="10274" name="Option Button 34" hidden="1">
              <a:extLst>
                <a:ext uri="{63B3BB69-23CF-44E3-9099-C40C66FF867C}">
                  <a14:compatExt spid="_x0000_s10274"/>
                </a:ext>
                <a:ext uri="{FF2B5EF4-FFF2-40B4-BE49-F238E27FC236}">
                  <a16:creationId xmlns:a16="http://schemas.microsoft.com/office/drawing/2014/main" id="{00000000-0008-0000-04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298450</xdr:colOff>
          <xdr:row>15</xdr:row>
          <xdr:rowOff>31750</xdr:rowOff>
        </xdr:from>
        <xdr:to>
          <xdr:col>12</xdr:col>
          <xdr:colOff>476250</xdr:colOff>
          <xdr:row>15</xdr:row>
          <xdr:rowOff>171450</xdr:rowOff>
        </xdr:to>
        <xdr:sp macro="" textlink="">
          <xdr:nvSpPr>
            <xdr:cNvPr id="10275" name="Option Button 35" hidden="1">
              <a:extLst>
                <a:ext uri="{63B3BB69-23CF-44E3-9099-C40C66FF867C}">
                  <a14:compatExt spid="_x0000_s10275"/>
                </a:ext>
                <a:ext uri="{FF2B5EF4-FFF2-40B4-BE49-F238E27FC236}">
                  <a16:creationId xmlns:a16="http://schemas.microsoft.com/office/drawing/2014/main" id="{00000000-0008-0000-04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287370</xdr:colOff>
      <xdr:row>19</xdr:row>
      <xdr:rowOff>81767</xdr:rowOff>
    </xdr:from>
    <xdr:to>
      <xdr:col>12</xdr:col>
      <xdr:colOff>733722</xdr:colOff>
      <xdr:row>37</xdr:row>
      <xdr:rowOff>138478</xdr:rowOff>
    </xdr:to>
    <xdr:graphicFrame macro="">
      <xdr:nvGraphicFramePr>
        <xdr:cNvPr id="2" name="Diagramm 1">
          <a:extLst>
            <a:ext uri="{FF2B5EF4-FFF2-40B4-BE49-F238E27FC236}">
              <a16:creationId xmlns:a16="http://schemas.microsoft.com/office/drawing/2014/main" id="{214214B2-1CFC-4FE6-8998-3AC632768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11206</xdr:colOff>
      <xdr:row>5</xdr:row>
      <xdr:rowOff>0</xdr:rowOff>
    </xdr:from>
    <xdr:to>
      <xdr:col>14</xdr:col>
      <xdr:colOff>0</xdr:colOff>
      <xdr:row>5</xdr:row>
      <xdr:rowOff>0</xdr:rowOff>
    </xdr:to>
    <xdr:cxnSp macro="">
      <xdr:nvCxnSpPr>
        <xdr:cNvPr id="3" name="Gerader Verbinder 2">
          <a:extLst>
            <a:ext uri="{FF2B5EF4-FFF2-40B4-BE49-F238E27FC236}">
              <a16:creationId xmlns:a16="http://schemas.microsoft.com/office/drawing/2014/main" id="{41435375-96DF-41DF-BDB6-DF228599F129}"/>
            </a:ext>
          </a:extLst>
        </xdr:cNvPr>
        <xdr:cNvCxnSpPr/>
      </xdr:nvCxnSpPr>
      <xdr:spPr>
        <a:xfrm>
          <a:off x="277906" y="762000"/>
          <a:ext cx="12028394" cy="0"/>
        </a:xfrm>
        <a:prstGeom prst="line">
          <a:avLst/>
        </a:prstGeom>
        <a:ln w="19050">
          <a:solidFill>
            <a:schemeClr val="accent5">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11206</xdr:colOff>
      <xdr:row>19</xdr:row>
      <xdr:rowOff>0</xdr:rowOff>
    </xdr:from>
    <xdr:to>
      <xdr:col>14</xdr:col>
      <xdr:colOff>0</xdr:colOff>
      <xdr:row>19</xdr:row>
      <xdr:rowOff>0</xdr:rowOff>
    </xdr:to>
    <xdr:cxnSp macro="">
      <xdr:nvCxnSpPr>
        <xdr:cNvPr id="4" name="Gerader Verbinder 3">
          <a:extLst>
            <a:ext uri="{FF2B5EF4-FFF2-40B4-BE49-F238E27FC236}">
              <a16:creationId xmlns:a16="http://schemas.microsoft.com/office/drawing/2014/main" id="{6A6B4C7F-135C-4795-8653-C79C17B3C3DE}"/>
            </a:ext>
          </a:extLst>
        </xdr:cNvPr>
        <xdr:cNvCxnSpPr/>
      </xdr:nvCxnSpPr>
      <xdr:spPr>
        <a:xfrm>
          <a:off x="277906" y="762000"/>
          <a:ext cx="10856819" cy="0"/>
        </a:xfrm>
        <a:prstGeom prst="line">
          <a:avLst/>
        </a:prstGeom>
        <a:ln w="19050">
          <a:solidFill>
            <a:schemeClr val="accent5">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11206</xdr:colOff>
      <xdr:row>4</xdr:row>
      <xdr:rowOff>180975</xdr:rowOff>
    </xdr:from>
    <xdr:to>
      <xdr:col>8</xdr:col>
      <xdr:colOff>533400</xdr:colOff>
      <xdr:row>5</xdr:row>
      <xdr:rowOff>0</xdr:rowOff>
    </xdr:to>
    <xdr:cxnSp macro="">
      <xdr:nvCxnSpPr>
        <xdr:cNvPr id="2" name="Gerader Verbinder 1">
          <a:extLst>
            <a:ext uri="{FF2B5EF4-FFF2-40B4-BE49-F238E27FC236}">
              <a16:creationId xmlns:a16="http://schemas.microsoft.com/office/drawing/2014/main" id="{78D3D44D-6A64-4FAE-8987-56B2E4E57B14}"/>
            </a:ext>
          </a:extLst>
        </xdr:cNvPr>
        <xdr:cNvCxnSpPr/>
      </xdr:nvCxnSpPr>
      <xdr:spPr>
        <a:xfrm flipV="1">
          <a:off x="277906" y="1238250"/>
          <a:ext cx="6103844" cy="9525"/>
        </a:xfrm>
        <a:prstGeom prst="line">
          <a:avLst/>
        </a:prstGeom>
        <a:ln w="19050">
          <a:solidFill>
            <a:schemeClr val="accent5">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11206</xdr:colOff>
      <xdr:row>4</xdr:row>
      <xdr:rowOff>211667</xdr:rowOff>
    </xdr:from>
    <xdr:to>
      <xdr:col>8</xdr:col>
      <xdr:colOff>0</xdr:colOff>
      <xdr:row>5</xdr:row>
      <xdr:rowOff>0</xdr:rowOff>
    </xdr:to>
    <xdr:cxnSp macro="">
      <xdr:nvCxnSpPr>
        <xdr:cNvPr id="2" name="Gerader Verbinder 1">
          <a:extLst>
            <a:ext uri="{FF2B5EF4-FFF2-40B4-BE49-F238E27FC236}">
              <a16:creationId xmlns:a16="http://schemas.microsoft.com/office/drawing/2014/main" id="{78338EDE-D982-450B-8268-DBD654C6774B}"/>
            </a:ext>
          </a:extLst>
        </xdr:cNvPr>
        <xdr:cNvCxnSpPr/>
      </xdr:nvCxnSpPr>
      <xdr:spPr>
        <a:xfrm flipV="1">
          <a:off x="293428" y="829028"/>
          <a:ext cx="18968239" cy="26458"/>
        </a:xfrm>
        <a:prstGeom prst="line">
          <a:avLst/>
        </a:prstGeom>
        <a:ln w="19050">
          <a:solidFill>
            <a:schemeClr val="accent5">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21" Type="http://schemas.openxmlformats.org/officeDocument/2006/relationships/ctrlProp" Target="../ctrlProps/ctrlProp19.xml"/><Relationship Id="rId34" Type="http://schemas.openxmlformats.org/officeDocument/2006/relationships/ctrlProp" Target="../ctrlProps/ctrlProp32.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2" Type="http://schemas.openxmlformats.org/officeDocument/2006/relationships/vmlDrawing" Target="../drawings/vmlDrawing1.v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drawing" Target="../drawings/drawing5.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8" Type="http://schemas.openxmlformats.org/officeDocument/2006/relationships/ctrlProp" Target="../ctrlProps/ctrlProp6.xml"/><Relationship Id="rId3"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ADB69-5522-47E9-9916-E2BAE218D4AD}">
  <dimension ref="A1:O28"/>
  <sheetViews>
    <sheetView showGridLines="0" tabSelected="1" zoomScale="145" zoomScaleNormal="145" workbookViewId="0">
      <pane ySplit="2" topLeftCell="A3" activePane="bottomLeft" state="frozen"/>
      <selection pane="bottomLeft" activeCell="E9" sqref="E9"/>
    </sheetView>
  </sheetViews>
  <sheetFormatPr baseColWidth="10" defaultColWidth="0" defaultRowHeight="13.5" x14ac:dyDescent="0.3"/>
  <cols>
    <col min="1" max="1" width="1.36328125" style="99" customWidth="1"/>
    <col min="2" max="2" width="2" style="99" customWidth="1"/>
    <col min="3" max="4" width="10.08984375" style="99" customWidth="1"/>
    <col min="5" max="5" width="14" style="99" customWidth="1"/>
    <col min="6" max="6" width="14.90625" style="99" customWidth="1"/>
    <col min="7" max="8" width="10.08984375" style="99" customWidth="1"/>
    <col min="9" max="9" width="33.36328125" style="99" customWidth="1"/>
    <col min="10" max="10" width="20.08984375" style="99" customWidth="1"/>
    <col min="11" max="11" width="22.36328125" style="99" customWidth="1"/>
    <col min="12" max="12" width="0.90625" style="99" hidden="1" customWidth="1"/>
    <col min="13" max="15" width="0" style="99" hidden="1" customWidth="1"/>
    <col min="16" max="16384" width="10.08984375" style="99" hidden="1"/>
  </cols>
  <sheetData>
    <row r="1" spans="2:15" ht="9.9" customHeight="1" x14ac:dyDescent="0.3">
      <c r="C1" s="100"/>
      <c r="D1" s="100"/>
      <c r="E1" s="100"/>
      <c r="F1" s="100"/>
      <c r="G1" s="100"/>
      <c r="H1" s="100"/>
      <c r="I1" s="100"/>
      <c r="J1" s="100"/>
      <c r="K1" s="100"/>
    </row>
    <row r="2" spans="2:15" ht="30" customHeight="1" x14ac:dyDescent="0.35">
      <c r="B2" s="101" t="s">
        <v>97</v>
      </c>
      <c r="C2" s="100"/>
      <c r="D2" s="100"/>
      <c r="E2" s="100"/>
      <c r="F2" s="100"/>
      <c r="G2" s="100"/>
      <c r="H2" s="100"/>
      <c r="I2" s="100"/>
      <c r="J2" s="100"/>
      <c r="K2" s="102" t="e" vm="1">
        <v>#VALUE!</v>
      </c>
    </row>
    <row r="3" spans="2:15" ht="17.5" x14ac:dyDescent="0.3">
      <c r="B3" s="100"/>
      <c r="C3" s="100"/>
      <c r="D3" s="100"/>
      <c r="E3" s="100"/>
      <c r="F3" s="100"/>
      <c r="G3" s="100"/>
      <c r="H3" s="100"/>
      <c r="I3" s="100"/>
      <c r="J3" s="100"/>
      <c r="K3" s="100"/>
    </row>
    <row r="4" spans="2:15" ht="15" customHeight="1" x14ac:dyDescent="0.3">
      <c r="C4" s="103" t="s">
        <v>178</v>
      </c>
      <c r="M4" s="104"/>
    </row>
    <row r="5" spans="2:15" ht="12" customHeight="1" x14ac:dyDescent="0.3"/>
    <row r="6" spans="2:15" ht="18.75" customHeight="1" x14ac:dyDescent="0.3"/>
    <row r="7" spans="2:15" ht="21" customHeight="1" x14ac:dyDescent="0.3">
      <c r="C7" s="105"/>
      <c r="D7" s="106"/>
      <c r="E7" s="106"/>
      <c r="F7" s="106"/>
      <c r="G7" s="106"/>
      <c r="H7" s="106"/>
      <c r="I7" s="106"/>
      <c r="J7" s="106"/>
      <c r="K7" s="106"/>
    </row>
    <row r="8" spans="2:15" ht="80" customHeight="1" x14ac:dyDescent="0.3">
      <c r="B8" s="107"/>
      <c r="C8" s="107"/>
      <c r="D8" s="107"/>
      <c r="E8" s="107"/>
      <c r="F8" s="107"/>
      <c r="G8" s="107"/>
      <c r="H8" s="107"/>
      <c r="I8" s="107"/>
      <c r="J8" s="107"/>
      <c r="K8" s="107"/>
    </row>
    <row r="9" spans="2:15" ht="12.75" customHeight="1" x14ac:dyDescent="0.35">
      <c r="C9" s="108"/>
      <c r="D9" s="109"/>
      <c r="E9" s="109"/>
      <c r="F9" s="109"/>
      <c r="G9" s="109"/>
      <c r="H9" s="109"/>
      <c r="I9" s="109"/>
      <c r="J9" s="109"/>
      <c r="K9" s="110"/>
      <c r="N9" s="102"/>
      <c r="O9" s="111"/>
    </row>
    <row r="10" spans="2:15" ht="20.149999999999999" customHeight="1" x14ac:dyDescent="0.3">
      <c r="C10" s="127" t="s">
        <v>183</v>
      </c>
      <c r="D10" s="112"/>
      <c r="E10" s="113"/>
      <c r="F10" s="114"/>
      <c r="J10" s="115"/>
    </row>
    <row r="11" spans="2:15" s="116" customFormat="1" ht="20.149999999999999" customHeight="1" x14ac:dyDescent="0.35">
      <c r="B11" s="117"/>
      <c r="C11" s="128" t="s">
        <v>179</v>
      </c>
      <c r="D11" s="125"/>
      <c r="E11" s="125"/>
      <c r="F11" s="117"/>
      <c r="G11" s="134"/>
      <c r="H11" s="131"/>
      <c r="I11" s="131"/>
      <c r="J11" s="115"/>
      <c r="K11" s="118"/>
    </row>
    <row r="12" spans="2:15" s="116" customFormat="1" ht="20.149999999999999" customHeight="1" x14ac:dyDescent="0.35">
      <c r="B12" s="117"/>
      <c r="C12" s="129" t="s">
        <v>180</v>
      </c>
      <c r="D12" s="125"/>
      <c r="E12" s="125"/>
      <c r="F12" s="117"/>
      <c r="G12" s="134"/>
      <c r="H12" s="131"/>
      <c r="I12" s="131"/>
      <c r="J12" s="115"/>
    </row>
    <row r="13" spans="2:15" s="116" customFormat="1" ht="20.149999999999999" customHeight="1" x14ac:dyDescent="0.35">
      <c r="B13" s="117"/>
      <c r="C13" s="129" t="s">
        <v>181</v>
      </c>
      <c r="D13" s="112"/>
      <c r="E13" s="112"/>
      <c r="F13" s="117"/>
      <c r="G13" s="134"/>
      <c r="H13" s="131"/>
      <c r="I13" s="131"/>
      <c r="J13" s="115"/>
    </row>
    <row r="14" spans="2:15" s="116" customFormat="1" ht="20.149999999999999" customHeight="1" x14ac:dyDescent="0.35">
      <c r="B14" s="117"/>
      <c r="C14" s="127" t="s">
        <v>113</v>
      </c>
      <c r="D14" s="112"/>
      <c r="E14" s="112"/>
      <c r="F14" s="117"/>
      <c r="G14" s="134"/>
      <c r="H14" s="131"/>
      <c r="I14" s="131"/>
      <c r="J14" s="115"/>
    </row>
    <row r="15" spans="2:15" s="116" customFormat="1" ht="20.149999999999999" customHeight="1" x14ac:dyDescent="0.35">
      <c r="B15" s="117"/>
      <c r="C15" s="127" t="s">
        <v>182</v>
      </c>
      <c r="D15" s="126"/>
      <c r="E15" s="126"/>
      <c r="F15" s="117"/>
      <c r="G15" s="134"/>
      <c r="H15" s="131"/>
      <c r="I15" s="131"/>
      <c r="J15" s="115"/>
    </row>
    <row r="16" spans="2:15" s="116" customFormat="1" ht="20.149999999999999" customHeight="1" x14ac:dyDescent="0.35">
      <c r="B16" s="117"/>
      <c r="C16" s="134"/>
      <c r="D16" s="131"/>
      <c r="E16" s="131"/>
      <c r="F16" s="117"/>
      <c r="G16" s="134"/>
      <c r="H16" s="131"/>
      <c r="I16" s="131"/>
      <c r="J16" s="115"/>
    </row>
    <row r="17" spans="1:13" s="116" customFormat="1" ht="20.149999999999999" customHeight="1" x14ac:dyDescent="0.35">
      <c r="B17" s="117"/>
      <c r="C17" s="134"/>
      <c r="D17" s="131"/>
      <c r="E17" s="131"/>
      <c r="F17" s="117"/>
      <c r="G17" s="134"/>
      <c r="H17" s="131"/>
      <c r="I17" s="131"/>
      <c r="J17" s="115"/>
    </row>
    <row r="18" spans="1:13" ht="20.149999999999999" customHeight="1" x14ac:dyDescent="0.3">
      <c r="B18" s="117"/>
      <c r="C18" s="134"/>
      <c r="D18" s="131"/>
      <c r="E18" s="131"/>
      <c r="F18" s="117"/>
      <c r="G18" s="135"/>
      <c r="H18" s="131"/>
      <c r="I18" s="131"/>
      <c r="J18" s="115"/>
      <c r="K18" s="116"/>
    </row>
    <row r="19" spans="1:13" ht="20.149999999999999" hidden="1" customHeight="1" x14ac:dyDescent="0.3">
      <c r="B19" s="117"/>
      <c r="C19" s="134"/>
      <c r="D19" s="131"/>
      <c r="E19" s="131"/>
      <c r="F19" s="119"/>
      <c r="G19" s="135"/>
      <c r="H19" s="131"/>
      <c r="I19" s="131"/>
      <c r="J19" s="115"/>
      <c r="K19" s="116"/>
    </row>
    <row r="20" spans="1:13" ht="20.149999999999999" hidden="1" customHeight="1" x14ac:dyDescent="0.3">
      <c r="B20" s="117"/>
      <c r="C20" s="134"/>
      <c r="D20" s="131"/>
      <c r="E20" s="131"/>
      <c r="F20" s="119"/>
      <c r="G20" s="135"/>
      <c r="H20" s="131"/>
      <c r="I20" s="131"/>
      <c r="J20" s="115"/>
      <c r="K20" s="116"/>
    </row>
    <row r="21" spans="1:13" ht="20.149999999999999" hidden="1" customHeight="1" x14ac:dyDescent="0.3">
      <c r="B21" s="117"/>
      <c r="C21" s="134"/>
      <c r="D21" s="131"/>
      <c r="E21" s="131"/>
      <c r="F21" s="119"/>
      <c r="G21" s="135"/>
      <c r="H21" s="131"/>
      <c r="I21" s="131"/>
      <c r="J21" s="115"/>
      <c r="K21" s="116"/>
    </row>
    <row r="22" spans="1:13" ht="20.149999999999999" hidden="1" customHeight="1" x14ac:dyDescent="0.3">
      <c r="B22" s="117"/>
      <c r="C22" s="134"/>
      <c r="D22" s="131"/>
      <c r="E22" s="131"/>
      <c r="F22" s="119"/>
      <c r="G22" s="135"/>
      <c r="H22" s="131"/>
      <c r="I22" s="131"/>
      <c r="J22" s="115"/>
      <c r="K22" s="116"/>
    </row>
    <row r="23" spans="1:13" ht="20.149999999999999" hidden="1" customHeight="1" x14ac:dyDescent="0.3">
      <c r="B23" s="120"/>
      <c r="C23" s="130"/>
      <c r="D23" s="131"/>
      <c r="E23" s="131"/>
      <c r="F23" s="120"/>
      <c r="G23" s="130"/>
      <c r="H23" s="131"/>
      <c r="I23" s="131"/>
      <c r="J23" s="115"/>
    </row>
    <row r="24" spans="1:13" ht="4.5" hidden="1" customHeight="1" x14ac:dyDescent="0.3"/>
    <row r="25" spans="1:13" ht="15.75" hidden="1" customHeight="1" x14ac:dyDescent="0.3">
      <c r="H25" s="132" t="s">
        <v>177</v>
      </c>
      <c r="I25" s="132"/>
      <c r="J25" s="132"/>
      <c r="K25" s="132"/>
    </row>
    <row r="26" spans="1:13" hidden="1" x14ac:dyDescent="0.3"/>
    <row r="27" spans="1:13" s="122" customFormat="1" hidden="1" x14ac:dyDescent="0.3">
      <c r="A27" s="99"/>
      <c r="B27" s="99"/>
      <c r="C27" s="121"/>
      <c r="D27" s="99"/>
      <c r="E27" s="99"/>
      <c r="F27" s="99"/>
      <c r="G27" s="99"/>
      <c r="H27" s="99"/>
      <c r="I27" s="99"/>
      <c r="J27" s="99"/>
      <c r="K27" s="99"/>
      <c r="L27" s="99"/>
      <c r="M27" s="99"/>
    </row>
    <row r="28" spans="1:13" s="124" customFormat="1" x14ac:dyDescent="0.3">
      <c r="A28" s="123"/>
      <c r="B28" s="123"/>
      <c r="C28" s="99"/>
      <c r="D28" s="123"/>
      <c r="E28" s="123"/>
      <c r="F28" s="123"/>
      <c r="G28" s="123"/>
      <c r="H28" s="133"/>
      <c r="I28" s="133"/>
      <c r="J28" s="133"/>
      <c r="K28" s="133"/>
      <c r="L28" s="123"/>
      <c r="M28" s="123"/>
    </row>
  </sheetData>
  <mergeCells count="23">
    <mergeCell ref="G14:I14"/>
    <mergeCell ref="G15:I15"/>
    <mergeCell ref="C16:E16"/>
    <mergeCell ref="G16:I16"/>
    <mergeCell ref="G11:I11"/>
    <mergeCell ref="G12:I12"/>
    <mergeCell ref="G13:I13"/>
    <mergeCell ref="C17:E17"/>
    <mergeCell ref="G17:I17"/>
    <mergeCell ref="C18:E18"/>
    <mergeCell ref="G18:I18"/>
    <mergeCell ref="C19:E19"/>
    <mergeCell ref="G19:I19"/>
    <mergeCell ref="C23:E23"/>
    <mergeCell ref="G23:I23"/>
    <mergeCell ref="H25:K25"/>
    <mergeCell ref="H28:K28"/>
    <mergeCell ref="C20:E20"/>
    <mergeCell ref="G20:I20"/>
    <mergeCell ref="C21:E21"/>
    <mergeCell ref="G21:I21"/>
    <mergeCell ref="C22:E22"/>
    <mergeCell ref="G22:I22"/>
  </mergeCells>
  <hyperlinks>
    <hyperlink ref="C10" location="Anleitung!A1" display="Anleitung" xr:uid="{5775BFF9-CF29-4B7B-89E2-6D9EB9C0F431}"/>
    <hyperlink ref="C11" location="Deckblatt!A1" display="Deckblatt" xr:uid="{4534D96D-56A9-4CB2-9339-6C5A8C2246F7}"/>
    <hyperlink ref="C12" location="Benutzerhinweise!A1" display="Benutzerhinweise Rechner" xr:uid="{568EAA55-204F-4F82-9714-C46C229B1B31}"/>
    <hyperlink ref="C13" location="Rechner!A1" display="Rechner" xr:uid="{BC93FF9F-55F6-40E0-B50D-FADD5CFC37D8}"/>
    <hyperlink ref="C14" location="Abweichungsanalyse!A1" display="Abweichungsanalyse" xr:uid="{9BA8EA98-0F7A-453D-9B3F-91F182A68C0A}"/>
    <hyperlink ref="C15" location="Empfehlungen!A1" display="Empfehlungen" xr:uid="{B36CD073-BBE8-42F5-817B-1B5959D53209}"/>
  </hyperlinks>
  <pageMargins left="0.78740157499999996" right="0.78740157499999996" top="0.57999999999999996" bottom="0.67" header="0.35" footer="0.37"/>
  <pageSetup paperSize="9" scale="8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4A0F2-7795-428B-9081-3AF1E1E57F09}">
  <dimension ref="A1"/>
  <sheetViews>
    <sheetView zoomScaleNormal="100" workbookViewId="0">
      <selection activeCell="S24" sqref="S24"/>
    </sheetView>
  </sheetViews>
  <sheetFormatPr baseColWidth="10" defaultRowHeight="14.5" x14ac:dyDescent="0.35"/>
  <sheetData/>
  <sheetProtection sheet="1" objects="1" scenarios="1"/>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showGridLines="0" zoomScaleNormal="100" workbookViewId="0">
      <selection activeCell="B20" sqref="B20"/>
    </sheetView>
  </sheetViews>
  <sheetFormatPr baseColWidth="10" defaultColWidth="0" defaultRowHeight="14.5" zeroHeight="1" x14ac:dyDescent="0.35"/>
  <cols>
    <col min="1" max="9" width="11.453125" customWidth="1"/>
    <col min="10" max="10" width="16.1796875" customWidth="1"/>
    <col min="11" max="16384" width="11.453125" hidden="1"/>
  </cols>
  <sheetData>
    <row r="1" spans="1:10" ht="26.25" customHeight="1" x14ac:dyDescent="0.35">
      <c r="A1" s="39"/>
      <c r="B1" s="39"/>
      <c r="C1" s="40"/>
      <c r="D1" s="38"/>
      <c r="E1" s="38"/>
      <c r="F1" s="38"/>
      <c r="G1" s="38"/>
      <c r="H1" s="38"/>
      <c r="I1" s="38"/>
      <c r="J1" s="38"/>
    </row>
    <row r="2" spans="1:10" x14ac:dyDescent="0.35">
      <c r="A2" s="8"/>
      <c r="B2" s="8"/>
      <c r="C2" s="8"/>
      <c r="D2" s="8"/>
      <c r="E2" s="8"/>
      <c r="F2" s="8"/>
      <c r="G2" s="8"/>
      <c r="H2" s="8"/>
      <c r="I2" s="8"/>
      <c r="J2" s="8"/>
    </row>
    <row r="3" spans="1:10" x14ac:dyDescent="0.35"/>
    <row r="4" spans="1:10" x14ac:dyDescent="0.35"/>
    <row r="5" spans="1:10" x14ac:dyDescent="0.35"/>
    <row r="6" spans="1:10" x14ac:dyDescent="0.35"/>
    <row r="7" spans="1:10" x14ac:dyDescent="0.35"/>
    <row r="8" spans="1:10" x14ac:dyDescent="0.35"/>
    <row r="9" spans="1:10" x14ac:dyDescent="0.35"/>
    <row r="10" spans="1:10" x14ac:dyDescent="0.35"/>
    <row r="11" spans="1:10" x14ac:dyDescent="0.35"/>
    <row r="12" spans="1:10" x14ac:dyDescent="0.35"/>
    <row r="13" spans="1:10" ht="32.5" x14ac:dyDescent="0.65">
      <c r="B13" s="50" t="s">
        <v>97</v>
      </c>
    </row>
    <row r="14" spans="1:10" x14ac:dyDescent="0.35">
      <c r="B14" s="4"/>
    </row>
    <row r="15" spans="1:10" x14ac:dyDescent="0.35">
      <c r="B15" s="4" t="s">
        <v>140</v>
      </c>
    </row>
    <row r="16" spans="1:10" x14ac:dyDescent="0.35">
      <c r="B16" s="4"/>
    </row>
    <row r="17" spans="2:9" x14ac:dyDescent="0.35"/>
    <row r="18" spans="2:9" x14ac:dyDescent="0.35"/>
    <row r="19" spans="2:9" x14ac:dyDescent="0.35"/>
    <row r="20" spans="2:9" ht="15.5" x14ac:dyDescent="0.35">
      <c r="B20" s="43" t="s">
        <v>98</v>
      </c>
      <c r="C20" s="43"/>
      <c r="E20" s="44"/>
      <c r="F20" s="44"/>
      <c r="G20" s="44"/>
      <c r="H20" s="44"/>
      <c r="I20" s="44"/>
    </row>
    <row r="21" spans="2:9" ht="15.5" x14ac:dyDescent="0.35">
      <c r="B21" s="43"/>
      <c r="C21" s="43"/>
      <c r="E21" s="45"/>
      <c r="F21" s="45"/>
      <c r="G21" s="45"/>
      <c r="H21" s="45"/>
      <c r="I21" s="45"/>
    </row>
    <row r="22" spans="2:9" ht="15.5" x14ac:dyDescent="0.35">
      <c r="B22" s="43" t="s">
        <v>99</v>
      </c>
      <c r="C22" s="43"/>
      <c r="E22" s="44"/>
      <c r="F22" s="44"/>
      <c r="G22" s="44"/>
      <c r="H22" s="44"/>
      <c r="I22" s="44"/>
    </row>
    <row r="23" spans="2:9" ht="15.5" x14ac:dyDescent="0.35">
      <c r="B23" s="43"/>
      <c r="C23" s="43"/>
      <c r="E23" s="45"/>
      <c r="F23" s="45"/>
      <c r="G23" s="45"/>
      <c r="H23" s="45"/>
      <c r="I23" s="45"/>
    </row>
    <row r="24" spans="2:9" ht="15.5" x14ac:dyDescent="0.35">
      <c r="B24" s="43" t="s">
        <v>100</v>
      </c>
      <c r="C24" s="43"/>
      <c r="E24" s="44"/>
      <c r="F24" s="44"/>
      <c r="G24" s="44"/>
      <c r="H24" s="44"/>
      <c r="I24" s="44"/>
    </row>
    <row r="25" spans="2:9" ht="15.5" x14ac:dyDescent="0.35">
      <c r="B25" s="43"/>
      <c r="C25" s="43"/>
      <c r="E25" s="45"/>
      <c r="F25" s="45"/>
      <c r="G25" s="45"/>
      <c r="H25" s="45"/>
      <c r="I25" s="45"/>
    </row>
    <row r="26" spans="2:9" ht="15.5" x14ac:dyDescent="0.35">
      <c r="B26" s="43" t="s">
        <v>101</v>
      </c>
      <c r="C26" s="43"/>
      <c r="E26" s="46"/>
      <c r="F26" s="46"/>
      <c r="G26" s="46"/>
      <c r="H26" s="46"/>
      <c r="I26" s="46"/>
    </row>
    <row r="27" spans="2:9" ht="15.5" x14ac:dyDescent="0.35">
      <c r="B27" s="43"/>
      <c r="C27" s="43"/>
      <c r="E27" s="43"/>
      <c r="F27" s="43"/>
      <c r="G27" s="43"/>
      <c r="H27" s="43"/>
      <c r="I27" s="43"/>
    </row>
    <row r="28" spans="2:9" ht="15.5" x14ac:dyDescent="0.35">
      <c r="B28" s="43" t="s">
        <v>102</v>
      </c>
      <c r="C28" s="43"/>
      <c r="E28" s="47"/>
      <c r="F28" s="47"/>
      <c r="G28" s="48"/>
      <c r="H28" s="48"/>
      <c r="I28" s="48"/>
    </row>
    <row r="29" spans="2:9" x14ac:dyDescent="0.35">
      <c r="B29" s="49"/>
      <c r="C29" s="49"/>
      <c r="E29" s="49"/>
      <c r="F29" s="49"/>
      <c r="G29" s="49"/>
      <c r="H29" s="49"/>
      <c r="I29" s="49"/>
    </row>
    <row r="30" spans="2:9" ht="15.5" x14ac:dyDescent="0.35">
      <c r="B30" s="43" t="s">
        <v>116</v>
      </c>
      <c r="E30" s="47"/>
      <c r="F30" s="47"/>
      <c r="G30" s="48"/>
      <c r="H30" s="48"/>
      <c r="I30" s="48"/>
    </row>
    <row r="31" spans="2:9" x14ac:dyDescent="0.35"/>
    <row r="32" spans="2:9"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spans="1:10" x14ac:dyDescent="0.35"/>
    <row r="50" spans="1:10" x14ac:dyDescent="0.35">
      <c r="A50" s="75" t="s">
        <v>103</v>
      </c>
      <c r="B50" s="8"/>
      <c r="C50" s="8"/>
      <c r="D50" s="8"/>
      <c r="E50" s="8"/>
      <c r="F50" s="8"/>
      <c r="G50" s="8"/>
      <c r="H50" s="8"/>
      <c r="I50" s="8"/>
      <c r="J50" s="8" t="s">
        <v>104</v>
      </c>
    </row>
    <row r="51" spans="1:10" ht="26.25" customHeight="1" x14ac:dyDescent="0.35">
      <c r="A51" s="40"/>
      <c r="B51" s="40"/>
      <c r="C51" s="40"/>
      <c r="D51" s="38"/>
      <c r="E51" s="38"/>
      <c r="F51" s="38"/>
      <c r="G51" s="38"/>
      <c r="H51" s="38"/>
      <c r="I51" s="38"/>
      <c r="J51" s="70" t="s">
        <v>105</v>
      </c>
    </row>
  </sheetData>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O138"/>
  <sheetViews>
    <sheetView showGridLines="0" zoomScaleNormal="100" workbookViewId="0">
      <selection activeCell="C4" sqref="B4:C4"/>
    </sheetView>
  </sheetViews>
  <sheetFormatPr baseColWidth="10" defaultColWidth="0" defaultRowHeight="14.5" zeroHeight="1" x14ac:dyDescent="0.35"/>
  <cols>
    <col min="1" max="1" width="4" customWidth="1"/>
    <col min="2" max="3" width="2.7265625" customWidth="1"/>
    <col min="4" max="7" width="9.1796875" customWidth="1"/>
    <col min="8" max="8" width="5.26953125" customWidth="1"/>
    <col min="9" max="13" width="9.1796875" customWidth="1"/>
    <col min="14" max="14" width="10.7265625" bestFit="1" customWidth="1"/>
    <col min="15" max="15" width="9.1796875" customWidth="1"/>
    <col min="16" max="16384" width="9.1796875" hidden="1"/>
  </cols>
  <sheetData>
    <row r="1" spans="1:15" ht="23.5" x14ac:dyDescent="0.35">
      <c r="A1" s="39"/>
      <c r="B1" s="39"/>
      <c r="C1" s="40"/>
      <c r="D1" s="38"/>
      <c r="E1" s="38"/>
      <c r="F1" s="38"/>
      <c r="G1" s="38"/>
      <c r="H1" s="38"/>
      <c r="I1" s="38"/>
      <c r="J1" s="38"/>
      <c r="K1" s="39"/>
      <c r="L1" s="39"/>
      <c r="M1" s="40"/>
      <c r="N1" s="38"/>
      <c r="O1" s="38"/>
    </row>
    <row r="2" spans="1:15" x14ac:dyDescent="0.35">
      <c r="A2" s="8"/>
      <c r="B2" s="8"/>
      <c r="C2" s="8"/>
      <c r="D2" s="8"/>
      <c r="E2" s="8"/>
      <c r="F2" s="8"/>
      <c r="G2" s="8"/>
      <c r="H2" s="8"/>
      <c r="I2" s="8"/>
      <c r="J2" s="8"/>
      <c r="K2" s="8"/>
      <c r="L2" s="8"/>
      <c r="M2" s="8"/>
      <c r="N2" s="8"/>
      <c r="O2" s="8"/>
    </row>
    <row r="3" spans="1:15" x14ac:dyDescent="0.35"/>
    <row r="4" spans="1:15" ht="30" x14ac:dyDescent="0.6">
      <c r="B4" s="36" t="s">
        <v>109</v>
      </c>
    </row>
    <row r="5" spans="1:15" x14ac:dyDescent="0.35">
      <c r="B5" s="4"/>
    </row>
    <row r="6" spans="1:15" x14ac:dyDescent="0.35">
      <c r="B6" s="4"/>
    </row>
    <row r="7" spans="1:15" x14ac:dyDescent="0.35">
      <c r="B7" s="136" t="s">
        <v>117</v>
      </c>
      <c r="C7" s="136"/>
      <c r="D7" s="136"/>
      <c r="E7" s="136"/>
      <c r="F7" s="136"/>
      <c r="G7" s="136"/>
      <c r="H7" s="136"/>
      <c r="I7" s="136"/>
      <c r="J7" s="136"/>
      <c r="K7" s="136"/>
      <c r="L7" s="136"/>
      <c r="M7" s="136"/>
      <c r="N7" s="136"/>
      <c r="O7" s="136"/>
    </row>
    <row r="8" spans="1:15" x14ac:dyDescent="0.35">
      <c r="B8" s="136"/>
      <c r="C8" s="136"/>
      <c r="D8" s="136"/>
      <c r="E8" s="136"/>
      <c r="F8" s="136"/>
      <c r="G8" s="136"/>
      <c r="H8" s="136"/>
      <c r="I8" s="136"/>
      <c r="J8" s="136"/>
      <c r="K8" s="136"/>
      <c r="L8" s="136"/>
      <c r="M8" s="136"/>
      <c r="N8" s="136"/>
      <c r="O8" s="136"/>
    </row>
    <row r="9" spans="1:15" x14ac:dyDescent="0.35">
      <c r="B9" s="136"/>
      <c r="C9" s="136"/>
      <c r="D9" s="136"/>
      <c r="E9" s="136"/>
      <c r="F9" s="136"/>
      <c r="G9" s="136"/>
      <c r="H9" s="136"/>
      <c r="I9" s="136"/>
      <c r="J9" s="136"/>
      <c r="K9" s="136"/>
      <c r="L9" s="136"/>
      <c r="M9" s="136"/>
      <c r="N9" s="136"/>
      <c r="O9" s="136"/>
    </row>
    <row r="10" spans="1:15" x14ac:dyDescent="0.35">
      <c r="B10" s="136"/>
      <c r="C10" s="136"/>
      <c r="D10" s="136"/>
      <c r="E10" s="136"/>
      <c r="F10" s="136"/>
      <c r="G10" s="136"/>
      <c r="H10" s="136"/>
      <c r="I10" s="136"/>
      <c r="J10" s="136"/>
      <c r="K10" s="136"/>
      <c r="L10" s="136"/>
      <c r="M10" s="136"/>
      <c r="N10" s="136"/>
      <c r="O10" s="136"/>
    </row>
    <row r="11" spans="1:15" x14ac:dyDescent="0.35">
      <c r="B11" s="4"/>
    </row>
    <row r="12" spans="1:15" x14ac:dyDescent="0.35">
      <c r="B12" s="4"/>
    </row>
    <row r="13" spans="1:15" ht="30" x14ac:dyDescent="0.6">
      <c r="B13" s="36" t="s">
        <v>174</v>
      </c>
    </row>
    <row r="14" spans="1:15" x14ac:dyDescent="0.35">
      <c r="B14" s="4"/>
    </row>
    <row r="15" spans="1:15" x14ac:dyDescent="0.35">
      <c r="B15" s="4"/>
    </row>
    <row r="16" spans="1:15" x14ac:dyDescent="0.35">
      <c r="B16" s="4"/>
    </row>
    <row r="17" spans="2:15" x14ac:dyDescent="0.35">
      <c r="B17" t="s">
        <v>63</v>
      </c>
    </row>
    <row r="18" spans="2:15" x14ac:dyDescent="0.35">
      <c r="B18" s="37" t="s">
        <v>64</v>
      </c>
      <c r="C18" t="s">
        <v>65</v>
      </c>
    </row>
    <row r="19" spans="2:15" x14ac:dyDescent="0.35">
      <c r="B19" s="37" t="s">
        <v>64</v>
      </c>
      <c r="C19" t="s">
        <v>68</v>
      </c>
    </row>
    <row r="20" spans="2:15" x14ac:dyDescent="0.35">
      <c r="B20" s="4"/>
    </row>
    <row r="21" spans="2:15" ht="26.25" customHeight="1" x14ac:dyDescent="0.35">
      <c r="B21" s="39" t="s">
        <v>66</v>
      </c>
      <c r="C21" s="40"/>
      <c r="D21" s="38"/>
      <c r="E21" s="38"/>
      <c r="F21" s="38"/>
      <c r="G21" s="38"/>
      <c r="H21" s="38"/>
      <c r="I21" s="38"/>
      <c r="J21" s="38"/>
      <c r="K21" s="38"/>
      <c r="L21" s="38"/>
      <c r="M21" s="38"/>
      <c r="N21" s="38"/>
      <c r="O21" s="38"/>
    </row>
    <row r="22" spans="2:15" x14ac:dyDescent="0.35">
      <c r="B22" s="4"/>
      <c r="C22" s="4"/>
    </row>
    <row r="23" spans="2:15" x14ac:dyDescent="0.35">
      <c r="C23" t="s">
        <v>67</v>
      </c>
    </row>
    <row r="24" spans="2:15" x14ac:dyDescent="0.35">
      <c r="B24" s="4"/>
    </row>
    <row r="25" spans="2:15" x14ac:dyDescent="0.35">
      <c r="B25" s="4"/>
      <c r="D25" t="s">
        <v>128</v>
      </c>
    </row>
    <row r="26" spans="2:15" x14ac:dyDescent="0.35">
      <c r="B26" s="4"/>
      <c r="D26" t="s">
        <v>127</v>
      </c>
    </row>
    <row r="27" spans="2:15" x14ac:dyDescent="0.35">
      <c r="B27" s="4"/>
    </row>
    <row r="28" spans="2:15" x14ac:dyDescent="0.35">
      <c r="B28" s="37"/>
      <c r="D28" t="s">
        <v>118</v>
      </c>
    </row>
    <row r="29" spans="2:15" x14ac:dyDescent="0.35">
      <c r="D29" t="s">
        <v>119</v>
      </c>
    </row>
    <row r="30" spans="2:15" x14ac:dyDescent="0.35">
      <c r="B30" s="4"/>
      <c r="C30" s="33"/>
    </row>
    <row r="31" spans="2:15" ht="18.5" x14ac:dyDescent="0.35">
      <c r="B31" s="4"/>
      <c r="C31" s="41" t="s">
        <v>71</v>
      </c>
      <c r="D31" s="42"/>
      <c r="E31" s="42"/>
      <c r="F31" s="42"/>
      <c r="G31" s="42"/>
      <c r="H31" s="42"/>
      <c r="I31" s="42"/>
      <c r="J31" s="42"/>
      <c r="K31" s="42"/>
      <c r="L31" s="42"/>
      <c r="M31" s="42"/>
      <c r="N31" s="42"/>
      <c r="O31" s="42"/>
    </row>
    <row r="32" spans="2:15" x14ac:dyDescent="0.35">
      <c r="B32" s="4"/>
      <c r="C32" s="4"/>
      <c r="D32" s="4"/>
      <c r="E32" s="4"/>
      <c r="F32" s="4"/>
      <c r="G32" s="4"/>
      <c r="H32" s="4"/>
      <c r="I32" s="4"/>
      <c r="J32" s="4"/>
      <c r="K32" s="4"/>
      <c r="L32" s="4"/>
      <c r="M32" s="4"/>
      <c r="N32" s="4"/>
      <c r="O32" s="4"/>
    </row>
    <row r="33" spans="2:15" x14ac:dyDescent="0.35">
      <c r="B33" s="4"/>
      <c r="C33" t="s">
        <v>123</v>
      </c>
      <c r="D33" s="4"/>
      <c r="E33" s="4"/>
      <c r="F33" s="4"/>
      <c r="G33" s="4"/>
      <c r="H33" s="4"/>
      <c r="I33" s="4"/>
      <c r="J33" s="4"/>
      <c r="K33" s="4"/>
      <c r="L33" s="4"/>
      <c r="M33" s="4"/>
      <c r="N33" s="4"/>
      <c r="O33" s="4"/>
    </row>
    <row r="34" spans="2:15" x14ac:dyDescent="0.35">
      <c r="B34" s="4"/>
      <c r="D34" t="s">
        <v>43</v>
      </c>
      <c r="E34" s="4"/>
      <c r="F34" s="4"/>
      <c r="G34" s="4"/>
      <c r="H34" s="4"/>
      <c r="I34" s="4"/>
      <c r="J34" s="4"/>
      <c r="K34" s="4"/>
      <c r="L34" s="4"/>
      <c r="M34" s="4"/>
      <c r="N34" s="4"/>
      <c r="O34" s="4"/>
    </row>
    <row r="35" spans="2:15" x14ac:dyDescent="0.35">
      <c r="B35" s="4"/>
      <c r="D35" t="s">
        <v>44</v>
      </c>
      <c r="E35" s="4"/>
      <c r="F35" s="4"/>
      <c r="G35" s="4"/>
      <c r="H35" s="4"/>
      <c r="I35" s="4"/>
      <c r="J35" s="4"/>
      <c r="K35" s="4"/>
      <c r="L35" s="4"/>
      <c r="M35" s="4"/>
      <c r="N35" s="4"/>
      <c r="O35" s="4"/>
    </row>
    <row r="36" spans="2:15" x14ac:dyDescent="0.35">
      <c r="B36" s="4"/>
      <c r="D36" s="4"/>
      <c r="E36" s="4"/>
      <c r="F36" s="4"/>
      <c r="G36" s="4"/>
      <c r="H36" s="4"/>
      <c r="I36" s="4"/>
      <c r="J36" s="4"/>
      <c r="K36" s="4"/>
      <c r="L36" s="4"/>
      <c r="M36" s="4"/>
      <c r="N36" s="4"/>
      <c r="O36" s="4"/>
    </row>
    <row r="37" spans="2:15" x14ac:dyDescent="0.35">
      <c r="B37" s="4"/>
      <c r="C37" t="s">
        <v>16</v>
      </c>
      <c r="D37" s="4"/>
      <c r="E37" s="4"/>
      <c r="F37" s="4"/>
      <c r="G37" s="4"/>
      <c r="H37" s="4"/>
      <c r="I37" s="4"/>
      <c r="J37" s="4"/>
      <c r="K37" s="4"/>
      <c r="L37" s="4"/>
      <c r="M37" s="4"/>
      <c r="N37" s="4"/>
      <c r="O37" s="4"/>
    </row>
    <row r="38" spans="2:15" x14ac:dyDescent="0.35">
      <c r="B38" s="4"/>
      <c r="D38" t="s">
        <v>45</v>
      </c>
      <c r="E38" s="4"/>
      <c r="F38" s="4"/>
      <c r="G38" s="4"/>
      <c r="H38" s="4"/>
      <c r="I38" s="4"/>
      <c r="J38" s="4"/>
      <c r="K38" s="4"/>
      <c r="L38" s="4"/>
      <c r="M38" s="4"/>
      <c r="N38" s="4"/>
      <c r="O38" s="4"/>
    </row>
    <row r="39" spans="2:15" x14ac:dyDescent="0.35">
      <c r="B39" s="4"/>
      <c r="D39" t="s">
        <v>46</v>
      </c>
      <c r="E39" s="4"/>
      <c r="F39" s="4"/>
      <c r="G39" s="4"/>
      <c r="H39" s="4"/>
      <c r="I39" s="4"/>
      <c r="J39" s="4"/>
      <c r="K39" s="4"/>
      <c r="L39" s="4"/>
      <c r="M39" s="4"/>
      <c r="N39" s="4"/>
      <c r="O39" s="4"/>
    </row>
    <row r="40" spans="2:15" x14ac:dyDescent="0.35">
      <c r="B40" s="4"/>
      <c r="C40" s="4"/>
    </row>
    <row r="41" spans="2:15" x14ac:dyDescent="0.35">
      <c r="B41" s="4"/>
      <c r="C41" t="s">
        <v>120</v>
      </c>
    </row>
    <row r="42" spans="2:15" x14ac:dyDescent="0.35">
      <c r="B42" s="4"/>
      <c r="D42" t="s">
        <v>124</v>
      </c>
    </row>
    <row r="43" spans="2:15" x14ac:dyDescent="0.35">
      <c r="B43" s="4"/>
      <c r="D43" t="s">
        <v>44</v>
      </c>
    </row>
    <row r="44" spans="2:15" x14ac:dyDescent="0.35">
      <c r="B44" s="4"/>
      <c r="C44" s="34"/>
      <c r="D44" s="34"/>
      <c r="E44" s="34"/>
      <c r="F44" s="35"/>
      <c r="G44" s="35"/>
      <c r="H44" s="35"/>
      <c r="I44" s="35"/>
      <c r="J44" s="35"/>
      <c r="K44" s="35"/>
      <c r="N44" s="35"/>
    </row>
    <row r="45" spans="2:15" ht="18.5" x14ac:dyDescent="0.35">
      <c r="B45" s="4"/>
      <c r="C45" s="41" t="s">
        <v>70</v>
      </c>
      <c r="D45" s="42"/>
      <c r="E45" s="42"/>
      <c r="F45" s="42"/>
      <c r="G45" s="42"/>
      <c r="H45" s="42"/>
      <c r="I45" s="42"/>
      <c r="J45" s="42"/>
      <c r="K45" s="42"/>
      <c r="L45" s="42"/>
      <c r="M45" s="42"/>
      <c r="N45" s="42"/>
      <c r="O45" s="42"/>
    </row>
    <row r="46" spans="2:15" x14ac:dyDescent="0.35">
      <c r="B46" s="4"/>
    </row>
    <row r="47" spans="2:15" x14ac:dyDescent="0.35">
      <c r="B47" s="4"/>
      <c r="C47" t="s">
        <v>96</v>
      </c>
    </row>
    <row r="48" spans="2:15" x14ac:dyDescent="0.35">
      <c r="B48" s="4"/>
    </row>
    <row r="49" spans="2:14" x14ac:dyDescent="0.35">
      <c r="B49" s="4"/>
      <c r="C49" s="4" t="s">
        <v>47</v>
      </c>
    </row>
    <row r="50" spans="2:14" x14ac:dyDescent="0.35">
      <c r="B50" s="4"/>
    </row>
    <row r="51" spans="2:14" x14ac:dyDescent="0.35">
      <c r="B51" s="4"/>
      <c r="C51" t="s">
        <v>110</v>
      </c>
    </row>
    <row r="52" spans="2:14" x14ac:dyDescent="0.35">
      <c r="B52" s="4"/>
    </row>
    <row r="53" spans="2:14" x14ac:dyDescent="0.35">
      <c r="B53" s="4"/>
      <c r="C53" t="s">
        <v>125</v>
      </c>
      <c r="I53" t="s">
        <v>44</v>
      </c>
    </row>
    <row r="54" spans="2:14" x14ac:dyDescent="0.35">
      <c r="B54" s="4"/>
      <c r="C54" t="s">
        <v>126</v>
      </c>
      <c r="I54" t="s">
        <v>44</v>
      </c>
    </row>
    <row r="55" spans="2:14" x14ac:dyDescent="0.35">
      <c r="B55" s="4"/>
      <c r="N55" s="35"/>
    </row>
    <row r="56" spans="2:14" x14ac:dyDescent="0.35">
      <c r="B56" s="4"/>
      <c r="C56" s="4" t="s">
        <v>129</v>
      </c>
      <c r="D56" s="25"/>
      <c r="E56" s="25"/>
      <c r="F56" s="26"/>
      <c r="G56" s="26"/>
      <c r="H56" s="26"/>
      <c r="I56" s="26"/>
      <c r="J56" s="26"/>
      <c r="K56" s="26"/>
      <c r="L56" s="26"/>
      <c r="M56" s="26"/>
      <c r="N56" s="26"/>
    </row>
    <row r="57" spans="2:14" x14ac:dyDescent="0.35">
      <c r="B57" s="4"/>
      <c r="C57" s="4"/>
      <c r="D57" s="25"/>
      <c r="E57" s="25"/>
      <c r="F57" s="26"/>
      <c r="G57" s="26"/>
      <c r="H57" s="26"/>
      <c r="I57" s="26"/>
      <c r="J57" s="26"/>
      <c r="K57" s="26"/>
      <c r="L57" s="26"/>
      <c r="M57" s="26"/>
      <c r="N57" s="26"/>
    </row>
    <row r="58" spans="2:14" x14ac:dyDescent="0.35">
      <c r="B58" s="4"/>
      <c r="C58" t="s">
        <v>130</v>
      </c>
      <c r="D58" s="25"/>
      <c r="E58" s="25"/>
      <c r="F58" s="26"/>
      <c r="G58" s="26"/>
      <c r="H58" s="26"/>
      <c r="I58" s="26"/>
      <c r="J58" s="26"/>
      <c r="K58" s="26"/>
      <c r="L58" s="26"/>
      <c r="M58" s="26"/>
      <c r="N58" s="26"/>
    </row>
    <row r="59" spans="2:14" x14ac:dyDescent="0.35">
      <c r="B59" s="4"/>
      <c r="C59" t="s">
        <v>72</v>
      </c>
      <c r="D59" s="71" t="s">
        <v>131</v>
      </c>
      <c r="E59" s="25"/>
      <c r="F59" s="26"/>
      <c r="G59" s="26"/>
      <c r="H59" s="26"/>
      <c r="I59" s="26"/>
      <c r="J59" s="26"/>
      <c r="K59" s="26"/>
      <c r="L59" s="26"/>
      <c r="M59" s="26"/>
      <c r="N59" s="26"/>
    </row>
    <row r="60" spans="2:14" x14ac:dyDescent="0.35">
      <c r="B60" s="4"/>
      <c r="C60" s="4"/>
      <c r="D60" s="25"/>
      <c r="E60" s="25"/>
      <c r="F60" s="26"/>
      <c r="G60" s="26"/>
      <c r="H60" s="26"/>
      <c r="I60" s="26"/>
      <c r="J60" s="26"/>
      <c r="K60" s="26"/>
      <c r="L60" s="26"/>
      <c r="M60" s="26"/>
      <c r="N60" s="26"/>
    </row>
    <row r="61" spans="2:14" x14ac:dyDescent="0.35">
      <c r="B61" s="4"/>
      <c r="C61" t="s">
        <v>21</v>
      </c>
      <c r="D61" s="25"/>
      <c r="E61" s="25"/>
      <c r="F61" s="26"/>
      <c r="G61" s="26"/>
      <c r="H61" s="26"/>
      <c r="I61" s="26"/>
      <c r="J61" s="26"/>
      <c r="K61" s="26"/>
      <c r="L61" s="26"/>
      <c r="M61" s="26"/>
      <c r="N61" s="26"/>
    </row>
    <row r="62" spans="2:14" x14ac:dyDescent="0.35">
      <c r="B62" s="4"/>
      <c r="D62" t="s">
        <v>48</v>
      </c>
      <c r="E62" s="25"/>
      <c r="F62" s="26"/>
      <c r="G62" s="26"/>
      <c r="H62" s="26"/>
      <c r="I62" s="26"/>
      <c r="J62" s="26"/>
      <c r="K62" s="26"/>
      <c r="L62" s="26"/>
      <c r="M62" s="26"/>
      <c r="N62" s="26"/>
    </row>
    <row r="63" spans="2:14" x14ac:dyDescent="0.35">
      <c r="B63" s="4"/>
      <c r="C63" s="4"/>
      <c r="D63" s="25"/>
      <c r="E63" s="25"/>
      <c r="F63" s="26"/>
      <c r="G63" s="26"/>
      <c r="H63" s="26"/>
      <c r="I63" s="26"/>
      <c r="J63" s="26"/>
      <c r="K63" s="26"/>
      <c r="L63" s="26"/>
      <c r="M63" s="26"/>
      <c r="N63" s="26"/>
    </row>
    <row r="64" spans="2:14" x14ac:dyDescent="0.35">
      <c r="B64" s="4"/>
      <c r="C64" t="s">
        <v>134</v>
      </c>
      <c r="D64" s="25"/>
      <c r="E64" s="25"/>
      <c r="F64" s="26"/>
      <c r="G64" s="26"/>
      <c r="H64" s="26"/>
      <c r="I64" s="26"/>
      <c r="J64" s="26"/>
      <c r="K64" s="26"/>
      <c r="L64" s="26"/>
      <c r="M64" s="26"/>
      <c r="N64" s="26"/>
    </row>
    <row r="65" spans="2:14" x14ac:dyDescent="0.35">
      <c r="C65" s="30" t="s">
        <v>132</v>
      </c>
    </row>
    <row r="66" spans="2:14" x14ac:dyDescent="0.35">
      <c r="C66" s="30" t="s">
        <v>133</v>
      </c>
      <c r="I66" t="s">
        <v>73</v>
      </c>
    </row>
    <row r="67" spans="2:14" x14ac:dyDescent="0.35">
      <c r="C67" s="30" t="s">
        <v>49</v>
      </c>
    </row>
    <row r="68" spans="2:14" x14ac:dyDescent="0.35">
      <c r="B68" s="4"/>
      <c r="D68" s="25"/>
      <c r="E68" s="25"/>
      <c r="F68" s="26"/>
      <c r="G68" s="26"/>
      <c r="H68" s="26"/>
      <c r="I68" s="26"/>
      <c r="J68" s="26"/>
      <c r="K68" s="26"/>
      <c r="L68" s="26"/>
      <c r="M68" s="26"/>
      <c r="N68" s="26"/>
    </row>
    <row r="69" spans="2:14" x14ac:dyDescent="0.35">
      <c r="B69" s="4"/>
      <c r="C69" s="34"/>
      <c r="D69" s="34"/>
      <c r="E69" s="34"/>
      <c r="F69" s="35"/>
      <c r="G69" s="35"/>
      <c r="H69" s="35"/>
      <c r="I69" s="35"/>
      <c r="J69" s="35"/>
      <c r="K69" s="35"/>
      <c r="L69" s="35"/>
      <c r="M69" s="35"/>
      <c r="N69" s="35"/>
    </row>
    <row r="70" spans="2:14" x14ac:dyDescent="0.35">
      <c r="B70" s="4"/>
      <c r="C70" t="s">
        <v>111</v>
      </c>
      <c r="D70" s="34"/>
      <c r="E70" s="34"/>
      <c r="F70" s="35"/>
      <c r="G70" s="35"/>
      <c r="H70" s="35"/>
      <c r="I70" s="35"/>
      <c r="J70" s="35"/>
      <c r="K70" s="35"/>
      <c r="L70" s="35"/>
      <c r="M70" s="35"/>
      <c r="N70" s="35"/>
    </row>
    <row r="71" spans="2:14" x14ac:dyDescent="0.35">
      <c r="B71" s="4"/>
      <c r="C71" s="34"/>
      <c r="D71" s="34"/>
      <c r="E71" s="34"/>
      <c r="F71" s="35"/>
      <c r="G71" s="35"/>
      <c r="H71" s="35"/>
      <c r="I71" s="35"/>
      <c r="J71" s="35"/>
      <c r="K71" s="35"/>
      <c r="L71" s="35"/>
      <c r="M71" s="35"/>
      <c r="N71" s="35"/>
    </row>
    <row r="72" spans="2:14" x14ac:dyDescent="0.35">
      <c r="B72" s="4"/>
      <c r="C72" s="29" t="s">
        <v>50</v>
      </c>
      <c r="D72" s="34"/>
      <c r="E72" s="34"/>
      <c r="F72" s="35"/>
      <c r="G72" s="35"/>
      <c r="H72" s="35"/>
      <c r="I72" s="35"/>
      <c r="J72" s="35"/>
      <c r="K72" s="35"/>
      <c r="L72" s="35"/>
      <c r="M72" s="35"/>
      <c r="N72" s="35"/>
    </row>
    <row r="73" spans="2:14" x14ac:dyDescent="0.35">
      <c r="B73" s="4"/>
      <c r="C73" s="31" t="s">
        <v>81</v>
      </c>
      <c r="D73" s="4" t="s">
        <v>160</v>
      </c>
      <c r="E73" s="34"/>
      <c r="F73" s="35"/>
      <c r="G73" s="35"/>
      <c r="H73" s="35"/>
      <c r="I73" s="35"/>
      <c r="J73" s="35"/>
      <c r="K73" s="35"/>
      <c r="L73" s="35"/>
      <c r="M73" s="35"/>
      <c r="N73" s="35"/>
    </row>
    <row r="74" spans="2:14" x14ac:dyDescent="0.35">
      <c r="B74" s="4"/>
      <c r="C74" s="31" t="s">
        <v>82</v>
      </c>
      <c r="D74" s="4" t="s">
        <v>161</v>
      </c>
      <c r="E74" s="34"/>
      <c r="F74" s="35"/>
      <c r="G74" s="35"/>
      <c r="H74" s="35"/>
      <c r="I74" s="35"/>
      <c r="J74" s="35"/>
      <c r="K74" s="35"/>
      <c r="L74" s="35"/>
      <c r="M74" s="35"/>
      <c r="N74" s="35"/>
    </row>
    <row r="75" spans="2:14" x14ac:dyDescent="0.35">
      <c r="B75" s="4"/>
      <c r="C75" s="31" t="s">
        <v>83</v>
      </c>
      <c r="D75" s="4" t="s">
        <v>162</v>
      </c>
      <c r="E75" s="34"/>
      <c r="F75" s="35"/>
      <c r="G75" s="35"/>
      <c r="H75" s="35"/>
      <c r="I75" s="35"/>
      <c r="J75" s="35"/>
      <c r="K75" s="35"/>
      <c r="L75" s="35"/>
      <c r="M75" s="35"/>
      <c r="N75" s="35"/>
    </row>
    <row r="76" spans="2:14" x14ac:dyDescent="0.35">
      <c r="B76" s="4"/>
      <c r="C76" s="31" t="s">
        <v>84</v>
      </c>
      <c r="D76" s="4" t="s">
        <v>163</v>
      </c>
      <c r="E76" s="34"/>
      <c r="F76" s="35"/>
      <c r="G76" s="35"/>
      <c r="H76" s="35"/>
      <c r="I76" s="35"/>
      <c r="J76" s="35"/>
      <c r="K76" s="35"/>
      <c r="L76" s="35"/>
      <c r="M76" s="35"/>
      <c r="N76" s="35"/>
    </row>
    <row r="77" spans="2:14" x14ac:dyDescent="0.35">
      <c r="B77" s="4"/>
      <c r="C77" s="31" t="s">
        <v>60</v>
      </c>
      <c r="D77" s="4" t="s">
        <v>164</v>
      </c>
      <c r="E77" s="34"/>
      <c r="F77" s="35"/>
      <c r="G77" s="35"/>
      <c r="H77" s="35"/>
      <c r="I77" s="35"/>
      <c r="J77" s="35"/>
      <c r="K77" s="35"/>
      <c r="L77" s="35"/>
      <c r="M77" s="35"/>
      <c r="N77" s="35"/>
    </row>
    <row r="78" spans="2:14" x14ac:dyDescent="0.35">
      <c r="B78" s="4"/>
      <c r="C78" s="31" t="s">
        <v>61</v>
      </c>
      <c r="D78" s="4" t="s">
        <v>165</v>
      </c>
      <c r="E78" s="34"/>
      <c r="F78" s="35"/>
      <c r="G78" s="35"/>
      <c r="H78" s="35"/>
      <c r="I78" s="35"/>
      <c r="J78" s="35"/>
      <c r="K78" s="35"/>
      <c r="L78" s="35"/>
      <c r="M78" s="35"/>
      <c r="N78" s="35"/>
    </row>
    <row r="79" spans="2:14" x14ac:dyDescent="0.35">
      <c r="B79" s="4"/>
      <c r="C79" s="34"/>
      <c r="D79" s="34"/>
      <c r="E79" s="34"/>
      <c r="F79" s="35"/>
      <c r="G79" s="35"/>
      <c r="H79" s="35"/>
      <c r="I79" s="35"/>
      <c r="J79" s="35"/>
      <c r="K79" s="35"/>
      <c r="L79" s="35"/>
      <c r="M79" s="35"/>
      <c r="N79" s="35"/>
    </row>
    <row r="80" spans="2:14" x14ac:dyDescent="0.35">
      <c r="B80" s="4"/>
      <c r="C80" s="34"/>
      <c r="D80" s="34"/>
      <c r="E80" s="34"/>
      <c r="F80" s="35"/>
      <c r="G80" s="35"/>
      <c r="H80" s="35"/>
      <c r="I80" s="35"/>
      <c r="J80" s="35"/>
      <c r="K80" s="35"/>
    </row>
    <row r="81" spans="2:15" ht="26.25" customHeight="1" x14ac:dyDescent="0.35">
      <c r="B81" s="39" t="s">
        <v>69</v>
      </c>
      <c r="C81" s="40"/>
      <c r="D81" s="38"/>
      <c r="E81" s="38"/>
      <c r="F81" s="38"/>
      <c r="G81" s="38"/>
      <c r="H81" s="38"/>
      <c r="I81" s="38"/>
      <c r="J81" s="38"/>
      <c r="K81" s="38"/>
      <c r="L81" s="38"/>
      <c r="M81" s="38"/>
      <c r="N81" s="38"/>
      <c r="O81" s="38"/>
    </row>
    <row r="82" spans="2:15" x14ac:dyDescent="0.35">
      <c r="L82" s="35"/>
    </row>
    <row r="83" spans="2:15" x14ac:dyDescent="0.35">
      <c r="C83" t="s">
        <v>77</v>
      </c>
      <c r="L83" s="35"/>
    </row>
    <row r="84" spans="2:15" x14ac:dyDescent="0.35">
      <c r="L84" s="35"/>
    </row>
    <row r="85" spans="2:15" x14ac:dyDescent="0.35">
      <c r="C85" s="29" t="s">
        <v>135</v>
      </c>
      <c r="L85" s="35"/>
    </row>
    <row r="86" spans="2:15" x14ac:dyDescent="0.35">
      <c r="C86" t="s">
        <v>136</v>
      </c>
      <c r="K86" t="s">
        <v>74</v>
      </c>
      <c r="L86" s="35"/>
    </row>
    <row r="87" spans="2:15" x14ac:dyDescent="0.35">
      <c r="L87" s="35"/>
    </row>
    <row r="88" spans="2:15" x14ac:dyDescent="0.35">
      <c r="C88" s="29" t="s">
        <v>13</v>
      </c>
      <c r="L88" s="35"/>
    </row>
    <row r="89" spans="2:15" x14ac:dyDescent="0.35">
      <c r="C89" t="s">
        <v>137</v>
      </c>
      <c r="K89" t="s">
        <v>73</v>
      </c>
      <c r="L89" s="35"/>
    </row>
    <row r="90" spans="2:15" x14ac:dyDescent="0.35">
      <c r="L90" s="35"/>
    </row>
    <row r="91" spans="2:15" x14ac:dyDescent="0.35">
      <c r="B91" s="4"/>
      <c r="C91" s="29" t="s">
        <v>20</v>
      </c>
      <c r="L91" s="35"/>
    </row>
    <row r="92" spans="2:15" x14ac:dyDescent="0.35">
      <c r="B92" s="4"/>
      <c r="C92" t="s">
        <v>78</v>
      </c>
      <c r="K92" t="s">
        <v>75</v>
      </c>
      <c r="L92" s="35"/>
    </row>
    <row r="93" spans="2:15" x14ac:dyDescent="0.35">
      <c r="B93" s="4"/>
      <c r="L93" s="35"/>
    </row>
    <row r="94" spans="2:15" x14ac:dyDescent="0.35">
      <c r="B94" s="4"/>
      <c r="C94" s="29" t="s">
        <v>51</v>
      </c>
      <c r="L94" s="35"/>
    </row>
    <row r="95" spans="2:15" x14ac:dyDescent="0.35">
      <c r="B95" s="4"/>
      <c r="C95" s="33" t="s">
        <v>79</v>
      </c>
      <c r="L95" s="35"/>
    </row>
    <row r="96" spans="2:15" x14ac:dyDescent="0.35">
      <c r="B96" s="4"/>
      <c r="C96" s="33" t="s">
        <v>80</v>
      </c>
      <c r="L96" s="35"/>
    </row>
    <row r="97" spans="2:12" x14ac:dyDescent="0.35">
      <c r="B97" s="4"/>
      <c r="C97" s="32"/>
      <c r="L97" s="35"/>
    </row>
    <row r="98" spans="2:12" x14ac:dyDescent="0.35">
      <c r="B98" s="4"/>
      <c r="C98" s="29" t="s">
        <v>52</v>
      </c>
      <c r="L98" s="35"/>
    </row>
    <row r="99" spans="2:12" x14ac:dyDescent="0.35">
      <c r="B99" s="4"/>
      <c r="C99" t="s">
        <v>54</v>
      </c>
      <c r="L99" s="35"/>
    </row>
    <row r="100" spans="2:12" x14ac:dyDescent="0.35">
      <c r="B100" s="4"/>
      <c r="C100" s="33" t="s">
        <v>138</v>
      </c>
      <c r="L100" s="35"/>
    </row>
    <row r="101" spans="2:12" x14ac:dyDescent="0.35">
      <c r="B101" s="4"/>
      <c r="C101" s="33" t="s">
        <v>53</v>
      </c>
      <c r="L101" s="35"/>
    </row>
    <row r="102" spans="2:12" x14ac:dyDescent="0.35">
      <c r="B102" s="4"/>
      <c r="L102" s="35"/>
    </row>
    <row r="103" spans="2:12" x14ac:dyDescent="0.35">
      <c r="B103" s="4"/>
      <c r="C103" s="32"/>
      <c r="L103" s="35"/>
    </row>
    <row r="104" spans="2:12" x14ac:dyDescent="0.35"/>
    <row r="105" spans="2:12" ht="30" x14ac:dyDescent="0.6">
      <c r="B105" s="36" t="s">
        <v>175</v>
      </c>
    </row>
    <row r="106" spans="2:12" x14ac:dyDescent="0.35">
      <c r="B106" s="4"/>
    </row>
    <row r="107" spans="2:12" x14ac:dyDescent="0.35">
      <c r="B107" s="4"/>
    </row>
    <row r="108" spans="2:12" x14ac:dyDescent="0.35">
      <c r="L108" s="35"/>
    </row>
    <row r="109" spans="2:12" x14ac:dyDescent="0.35">
      <c r="B109" t="s">
        <v>87</v>
      </c>
      <c r="L109" s="35"/>
    </row>
    <row r="110" spans="2:12" x14ac:dyDescent="0.35">
      <c r="B110" t="s">
        <v>88</v>
      </c>
      <c r="L110" s="35"/>
    </row>
    <row r="111" spans="2:12" x14ac:dyDescent="0.35">
      <c r="L111" s="35"/>
    </row>
    <row r="112" spans="2:12" x14ac:dyDescent="0.35">
      <c r="B112" t="s">
        <v>55</v>
      </c>
      <c r="L112" s="35"/>
    </row>
    <row r="113" spans="2:15" x14ac:dyDescent="0.35">
      <c r="L113" s="35"/>
    </row>
    <row r="114" spans="2:15" ht="26.25" customHeight="1" x14ac:dyDescent="0.35">
      <c r="B114" s="39" t="s">
        <v>56</v>
      </c>
      <c r="C114" s="40"/>
      <c r="D114" s="38"/>
      <c r="E114" s="38"/>
      <c r="F114" s="38"/>
      <c r="G114" s="38"/>
      <c r="H114" s="38"/>
      <c r="I114" s="38"/>
      <c r="J114" s="38"/>
      <c r="K114" s="38"/>
      <c r="L114" s="38"/>
      <c r="M114" s="38"/>
      <c r="N114" s="38"/>
      <c r="O114" s="38"/>
    </row>
    <row r="115" spans="2:15" x14ac:dyDescent="0.35">
      <c r="C115" s="4"/>
      <c r="L115" s="35"/>
    </row>
    <row r="116" spans="2:15" x14ac:dyDescent="0.35">
      <c r="C116" s="29" t="s">
        <v>5</v>
      </c>
      <c r="L116" s="35"/>
    </row>
    <row r="117" spans="2:15" x14ac:dyDescent="0.35">
      <c r="C117" s="33" t="s">
        <v>57</v>
      </c>
      <c r="K117" t="s">
        <v>75</v>
      </c>
      <c r="L117" s="35"/>
    </row>
    <row r="118" spans="2:15" x14ac:dyDescent="0.35">
      <c r="L118" s="35"/>
    </row>
    <row r="119" spans="2:15" x14ac:dyDescent="0.35">
      <c r="C119" s="29" t="s">
        <v>58</v>
      </c>
      <c r="L119" s="35"/>
    </row>
    <row r="120" spans="2:15" x14ac:dyDescent="0.35">
      <c r="C120" s="33" t="s">
        <v>85</v>
      </c>
      <c r="K120" t="s">
        <v>76</v>
      </c>
      <c r="L120" s="35"/>
    </row>
    <row r="121" spans="2:15" x14ac:dyDescent="0.35">
      <c r="L121" s="35"/>
    </row>
    <row r="122" spans="2:15" x14ac:dyDescent="0.35">
      <c r="C122" s="29" t="s">
        <v>59</v>
      </c>
      <c r="L122" s="35"/>
    </row>
    <row r="123" spans="2:15" x14ac:dyDescent="0.35">
      <c r="C123" s="33" t="s">
        <v>62</v>
      </c>
      <c r="K123" t="s">
        <v>76</v>
      </c>
      <c r="L123" s="35"/>
    </row>
    <row r="124" spans="2:15" x14ac:dyDescent="0.35">
      <c r="C124" s="33" t="s">
        <v>139</v>
      </c>
      <c r="L124" s="35"/>
    </row>
    <row r="125" spans="2:15" x14ac:dyDescent="0.35">
      <c r="L125" s="35"/>
    </row>
    <row r="126" spans="2:15" x14ac:dyDescent="0.35">
      <c r="C126" s="29" t="s">
        <v>14</v>
      </c>
      <c r="L126" s="35"/>
    </row>
    <row r="127" spans="2:15" x14ac:dyDescent="0.35">
      <c r="C127" t="s">
        <v>86</v>
      </c>
      <c r="K127" t="s">
        <v>76</v>
      </c>
      <c r="L127" s="35"/>
    </row>
    <row r="128" spans="2:15" x14ac:dyDescent="0.35">
      <c r="L128" s="35"/>
    </row>
    <row r="129" spans="1:15" x14ac:dyDescent="0.35"/>
    <row r="130" spans="1:15" ht="30" x14ac:dyDescent="0.6">
      <c r="B130" s="36" t="s">
        <v>176</v>
      </c>
    </row>
    <row r="131" spans="1:15" x14ac:dyDescent="0.35">
      <c r="B131" s="4"/>
    </row>
    <row r="132" spans="1:15" x14ac:dyDescent="0.35">
      <c r="B132" s="4"/>
    </row>
    <row r="133" spans="1:15" x14ac:dyDescent="0.35"/>
    <row r="134" spans="1:15" x14ac:dyDescent="0.35">
      <c r="B134" t="s">
        <v>159</v>
      </c>
    </row>
    <row r="135" spans="1:15" x14ac:dyDescent="0.35"/>
    <row r="136" spans="1:15" x14ac:dyDescent="0.35"/>
    <row r="137" spans="1:15" x14ac:dyDescent="0.35">
      <c r="A137" s="8" t="str">
        <f>+Deckblatt!A50</f>
        <v>Version 1.0</v>
      </c>
      <c r="B137" s="8"/>
      <c r="C137" s="8"/>
      <c r="D137" s="8"/>
      <c r="E137" s="8"/>
      <c r="F137" s="8"/>
      <c r="G137" s="8"/>
      <c r="H137" s="8"/>
      <c r="I137" s="8"/>
      <c r="J137" s="8"/>
      <c r="K137" s="8"/>
      <c r="L137" s="8"/>
      <c r="M137" s="8"/>
      <c r="N137" s="8"/>
      <c r="O137" s="72"/>
    </row>
    <row r="138" spans="1:15" ht="23.25" customHeight="1" x14ac:dyDescent="0.35">
      <c r="A138" s="137"/>
      <c r="B138" s="137"/>
      <c r="C138" s="137"/>
      <c r="D138" s="137"/>
      <c r="E138" s="38"/>
      <c r="F138" s="38"/>
      <c r="G138" s="38"/>
      <c r="H138" s="38"/>
      <c r="I138" s="38"/>
      <c r="J138" s="38"/>
      <c r="K138" s="38"/>
      <c r="L138" s="38"/>
      <c r="M138" s="38"/>
      <c r="N138" s="38"/>
      <c r="O138" s="70"/>
    </row>
  </sheetData>
  <sheetProtection sheet="1" objects="1" scenarios="1"/>
  <mergeCells count="2">
    <mergeCell ref="B7:O10"/>
    <mergeCell ref="A138:D138"/>
  </mergeCells>
  <phoneticPr fontId="1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2"/>
  <sheetViews>
    <sheetView showGridLines="0" zoomScaleNormal="100" workbookViewId="0">
      <selection activeCell="E10" sqref="E10"/>
    </sheetView>
  </sheetViews>
  <sheetFormatPr baseColWidth="10" defaultColWidth="0" defaultRowHeight="14.5" zeroHeight="1" x14ac:dyDescent="0.35"/>
  <cols>
    <col min="1" max="1" width="4" customWidth="1"/>
    <col min="2" max="3" width="11.453125" customWidth="1"/>
    <col min="4" max="4" width="13.54296875" bestFit="1" customWidth="1"/>
    <col min="5" max="5" width="15.453125" bestFit="1" customWidth="1"/>
    <col min="6" max="6" width="11.453125" customWidth="1"/>
    <col min="7" max="7" width="26.81640625" customWidth="1"/>
    <col min="8" max="13" width="12.1796875" customWidth="1"/>
    <col min="14" max="14" width="6.1796875" bestFit="1" customWidth="1"/>
    <col min="15" max="15" width="6.453125" hidden="1" customWidth="1"/>
    <col min="16" max="16384" width="11.453125" hidden="1"/>
  </cols>
  <sheetData>
    <row r="1" spans="1:15" ht="23.5" x14ac:dyDescent="0.35">
      <c r="A1" s="39"/>
      <c r="B1" s="39"/>
      <c r="C1" s="40"/>
      <c r="D1" s="38"/>
      <c r="E1" s="38"/>
      <c r="F1" s="38"/>
      <c r="G1" s="38"/>
      <c r="H1" s="38"/>
      <c r="I1" s="38"/>
      <c r="J1" s="38"/>
      <c r="K1" s="39"/>
      <c r="L1" s="39"/>
      <c r="M1" s="40"/>
      <c r="N1" s="38"/>
    </row>
    <row r="2" spans="1:15" x14ac:dyDescent="0.35">
      <c r="A2" s="8"/>
      <c r="B2" s="8"/>
      <c r="C2" s="8"/>
      <c r="D2" s="8"/>
      <c r="E2" s="8"/>
      <c r="F2" s="8"/>
      <c r="G2" s="8"/>
      <c r="H2" s="8"/>
      <c r="I2" s="8"/>
      <c r="J2" s="8"/>
      <c r="K2" s="8"/>
      <c r="L2" s="8"/>
      <c r="M2" s="8"/>
      <c r="N2" s="8"/>
    </row>
    <row r="3" spans="1:15" x14ac:dyDescent="0.35"/>
    <row r="4" spans="1:15" ht="30" x14ac:dyDescent="0.6">
      <c r="B4" s="36" t="s">
        <v>4</v>
      </c>
    </row>
    <row r="5" spans="1:15" x14ac:dyDescent="0.35">
      <c r="B5" s="4"/>
    </row>
    <row r="6" spans="1:15" x14ac:dyDescent="0.35"/>
    <row r="7" spans="1:15" x14ac:dyDescent="0.35">
      <c r="B7" s="68" t="s">
        <v>92</v>
      </c>
      <c r="C7" s="69"/>
      <c r="D7" s="138" t="s">
        <v>93</v>
      </c>
      <c r="E7" s="138"/>
    </row>
    <row r="8" spans="1:15" ht="15" customHeight="1" x14ac:dyDescent="0.35">
      <c r="H8" s="13"/>
      <c r="I8" s="13"/>
      <c r="J8" s="13"/>
      <c r="K8" s="13"/>
      <c r="L8" s="13"/>
      <c r="M8" s="13"/>
      <c r="O8" s="5"/>
    </row>
    <row r="9" spans="1:15" ht="15" customHeight="1" x14ac:dyDescent="0.35">
      <c r="C9" s="2"/>
      <c r="D9" s="2" t="s">
        <v>5</v>
      </c>
      <c r="E9" s="2" t="s">
        <v>6</v>
      </c>
      <c r="G9" t="s">
        <v>166</v>
      </c>
      <c r="H9" s="22">
        <v>20</v>
      </c>
      <c r="I9" s="13"/>
      <c r="J9" s="13"/>
      <c r="K9" s="13"/>
      <c r="L9" s="13"/>
      <c r="M9" s="13"/>
      <c r="O9" s="13"/>
    </row>
    <row r="10" spans="1:15" ht="15" customHeight="1" x14ac:dyDescent="0.35">
      <c r="C10" t="s">
        <v>121</v>
      </c>
      <c r="D10" s="23">
        <v>1</v>
      </c>
      <c r="E10" s="9">
        <v>0</v>
      </c>
      <c r="H10" s="59"/>
      <c r="I10" s="60"/>
      <c r="J10" s="60"/>
      <c r="K10" s="60"/>
      <c r="L10" s="60"/>
      <c r="M10" s="60"/>
      <c r="N10" s="5" t="s">
        <v>18</v>
      </c>
      <c r="O10" s="5"/>
    </row>
    <row r="11" spans="1:15" ht="22" x14ac:dyDescent="0.35">
      <c r="C11" t="s">
        <v>122</v>
      </c>
      <c r="D11" s="16">
        <v>0</v>
      </c>
      <c r="E11" s="9">
        <v>0</v>
      </c>
      <c r="F11" s="5" t="b">
        <f>ISBLANK(E11)</f>
        <v>0</v>
      </c>
      <c r="H11" s="25" t="s">
        <v>17</v>
      </c>
      <c r="I11" s="62" t="s">
        <v>19</v>
      </c>
      <c r="J11" s="62" t="s">
        <v>0</v>
      </c>
      <c r="K11" s="62" t="s">
        <v>1</v>
      </c>
      <c r="L11" s="62" t="s">
        <v>2</v>
      </c>
      <c r="M11" s="62" t="s">
        <v>3</v>
      </c>
      <c r="N11" s="66">
        <f>H9/25</f>
        <v>0.8</v>
      </c>
      <c r="O11" s="5"/>
    </row>
    <row r="12" spans="1:15" x14ac:dyDescent="0.35">
      <c r="D12" s="23"/>
      <c r="G12" s="14" t="s">
        <v>7</v>
      </c>
      <c r="H12" s="13"/>
      <c r="I12" s="13"/>
      <c r="J12" s="13"/>
      <c r="K12" s="13"/>
      <c r="L12" s="13"/>
      <c r="M12" s="13"/>
      <c r="N12" s="66">
        <v>1</v>
      </c>
      <c r="O12" s="67">
        <f>((N12-1)*$N$11)/100</f>
        <v>0</v>
      </c>
    </row>
    <row r="13" spans="1:15" x14ac:dyDescent="0.35">
      <c r="C13" t="s">
        <v>15</v>
      </c>
      <c r="D13" s="23">
        <v>1</v>
      </c>
      <c r="E13" s="15">
        <v>0</v>
      </c>
      <c r="G13" s="14" t="s">
        <v>8</v>
      </c>
      <c r="H13" s="13"/>
      <c r="I13" s="13"/>
      <c r="J13" s="13"/>
      <c r="K13" s="13"/>
      <c r="L13" s="13"/>
      <c r="M13" s="13"/>
      <c r="N13" s="66">
        <v>1</v>
      </c>
      <c r="O13" s="67">
        <f>((N13-1)*$N$11)/100</f>
        <v>0</v>
      </c>
    </row>
    <row r="14" spans="1:15" x14ac:dyDescent="0.35">
      <c r="C14" t="s">
        <v>16</v>
      </c>
      <c r="D14" s="23"/>
      <c r="E14" s="16">
        <v>0</v>
      </c>
      <c r="G14" s="14" t="s">
        <v>9</v>
      </c>
      <c r="H14" s="13"/>
      <c r="I14" s="13"/>
      <c r="J14" s="13"/>
      <c r="K14" s="61"/>
      <c r="L14" s="13"/>
      <c r="M14" s="13"/>
      <c r="N14" s="66">
        <v>1</v>
      </c>
      <c r="O14" s="67">
        <f>((N14-1)*$N$11)/100</f>
        <v>0</v>
      </c>
    </row>
    <row r="15" spans="1:15" x14ac:dyDescent="0.35">
      <c r="G15" s="14" t="s">
        <v>10</v>
      </c>
      <c r="H15" s="13"/>
      <c r="I15" s="13"/>
      <c r="J15" s="13"/>
      <c r="K15" s="61"/>
      <c r="L15" s="13"/>
      <c r="M15" s="13"/>
      <c r="N15" s="66">
        <v>1</v>
      </c>
      <c r="O15" s="67">
        <f>((N15-1)*$N$11)/100</f>
        <v>0</v>
      </c>
    </row>
    <row r="16" spans="1:15" x14ac:dyDescent="0.35">
      <c r="F16" s="17"/>
      <c r="G16" s="14" t="s">
        <v>143</v>
      </c>
      <c r="H16" s="13"/>
      <c r="I16" s="13"/>
      <c r="J16" s="13"/>
      <c r="K16" s="61"/>
      <c r="L16" s="13"/>
      <c r="M16" s="13"/>
      <c r="N16" s="66">
        <v>1</v>
      </c>
      <c r="O16" s="67">
        <f>((N16-1)*$N$11)/100</f>
        <v>0</v>
      </c>
    </row>
    <row r="17" spans="2:15" ht="14.25" customHeight="1" x14ac:dyDescent="0.55000000000000004">
      <c r="B17" s="6"/>
      <c r="H17" s="13"/>
      <c r="I17" s="13"/>
      <c r="J17" s="13"/>
      <c r="K17" s="13"/>
      <c r="L17" s="13"/>
      <c r="M17" s="13"/>
      <c r="N17" s="13"/>
      <c r="O17" s="13"/>
    </row>
    <row r="18" spans="2:15" ht="30" x14ac:dyDescent="0.6">
      <c r="B18" s="36" t="s">
        <v>173</v>
      </c>
      <c r="H18" s="13"/>
      <c r="I18" s="13"/>
      <c r="J18" s="13"/>
      <c r="K18" s="13"/>
      <c r="L18" s="13"/>
      <c r="M18" s="13"/>
      <c r="N18" s="13"/>
    </row>
    <row r="19" spans="2:15" x14ac:dyDescent="0.35">
      <c r="B19" s="4"/>
    </row>
    <row r="20" spans="2:15" x14ac:dyDescent="0.35">
      <c r="B20" s="4"/>
    </row>
    <row r="21" spans="2:15" ht="14.25" customHeight="1" x14ac:dyDescent="0.55000000000000004">
      <c r="B21" s="6"/>
    </row>
    <row r="22" spans="2:15" ht="18.5" x14ac:dyDescent="0.45">
      <c r="C22" s="10"/>
    </row>
    <row r="23" spans="2:15" x14ac:dyDescent="0.35">
      <c r="I23" s="63"/>
    </row>
    <row r="24" spans="2:15" x14ac:dyDescent="0.35">
      <c r="C24" t="s">
        <v>12</v>
      </c>
      <c r="E24" s="51" t="str">
        <f>IF(AND(D7=I26,D10&lt;&gt;0,E10&lt;&gt;0,D11&lt;&gt;0,E11&lt;&gt;0),(LN(E11)-LN(E10))/(LN(D11)-LN(D10)),IF(D7=I26,I28,IF(AND(D7=I27,H9&lt;&gt;0),SUM(O12:O16)*-1,I28)))</f>
        <v>fehlende Daten</v>
      </c>
      <c r="I24" s="63"/>
      <c r="J24" s="13"/>
    </row>
    <row r="25" spans="2:15" x14ac:dyDescent="0.35">
      <c r="C25" t="s">
        <v>13</v>
      </c>
      <c r="E25" s="52" t="str">
        <f>IFERROR(IF(OR(D10="",E10="",D11="",E11=""),1-(1/2^(-E24)),1-(1/2^(-E24))),I28)</f>
        <v>fehlende Daten</v>
      </c>
      <c r="J25" s="13"/>
    </row>
    <row r="26" spans="2:15" x14ac:dyDescent="0.35">
      <c r="I26" t="s">
        <v>93</v>
      </c>
    </row>
    <row r="27" spans="2:15" x14ac:dyDescent="0.35">
      <c r="D27" s="53"/>
      <c r="I27" t="s">
        <v>94</v>
      </c>
    </row>
    <row r="28" spans="2:15" x14ac:dyDescent="0.35">
      <c r="C28" s="65" t="s">
        <v>141</v>
      </c>
      <c r="D28" s="53"/>
      <c r="E28" s="54" t="str">
        <f>IFERROR(ROUNDUP(EXP(LN(E10/E13)/(-E24)),0),IF(E24=0,"keine Elastizität",I28))</f>
        <v>fehlende Daten</v>
      </c>
      <c r="I28" s="63" t="s">
        <v>95</v>
      </c>
    </row>
    <row r="29" spans="2:15" x14ac:dyDescent="0.35">
      <c r="D29" s="53"/>
      <c r="E29" s="55"/>
      <c r="I29" s="63"/>
    </row>
    <row r="30" spans="2:15" x14ac:dyDescent="0.35">
      <c r="B30" s="13"/>
      <c r="E30" s="13"/>
      <c r="F30" s="13"/>
      <c r="I30" s="63">
        <v>1</v>
      </c>
      <c r="J30" s="64" t="e">
        <f t="shared" ref="J30:J36" si="0">$E$10/I30^(-$E$24)</f>
        <v>#VALUE!</v>
      </c>
    </row>
    <row r="31" spans="2:15" x14ac:dyDescent="0.35">
      <c r="B31" s="13"/>
      <c r="E31" s="13"/>
      <c r="F31" s="13"/>
      <c r="I31" s="63">
        <f>$E$14/6*1</f>
        <v>0</v>
      </c>
      <c r="J31" s="64" t="e">
        <f t="shared" si="0"/>
        <v>#VALUE!</v>
      </c>
    </row>
    <row r="32" spans="2:15" x14ac:dyDescent="0.35">
      <c r="B32" s="13"/>
      <c r="E32" s="13"/>
      <c r="F32" s="13"/>
      <c r="I32" s="63">
        <f>$E$14/6*2</f>
        <v>0</v>
      </c>
      <c r="J32" s="64" t="e">
        <f t="shared" si="0"/>
        <v>#VALUE!</v>
      </c>
    </row>
    <row r="33" spans="1:14" x14ac:dyDescent="0.35">
      <c r="B33" s="13"/>
      <c r="E33" s="13"/>
      <c r="F33" s="13"/>
      <c r="I33" s="63">
        <f>$E$14/6*3</f>
        <v>0</v>
      </c>
      <c r="J33" s="64" t="e">
        <f t="shared" si="0"/>
        <v>#VALUE!</v>
      </c>
    </row>
    <row r="34" spans="1:14" x14ac:dyDescent="0.35">
      <c r="B34" s="13"/>
      <c r="E34" s="13"/>
      <c r="F34" s="13"/>
      <c r="I34" s="63">
        <f>$E$14/6*4</f>
        <v>0</v>
      </c>
      <c r="J34" s="64" t="e">
        <f t="shared" si="0"/>
        <v>#VALUE!</v>
      </c>
    </row>
    <row r="35" spans="1:14" x14ac:dyDescent="0.35">
      <c r="B35" s="13"/>
      <c r="E35" s="13"/>
      <c r="F35" s="13"/>
      <c r="I35" s="63">
        <f>$E$14/6*5</f>
        <v>0</v>
      </c>
      <c r="J35" s="64" t="e">
        <f t="shared" si="0"/>
        <v>#VALUE!</v>
      </c>
    </row>
    <row r="36" spans="1:14" x14ac:dyDescent="0.35">
      <c r="B36" s="13"/>
      <c r="E36" s="13"/>
      <c r="F36" s="13"/>
      <c r="I36" s="63">
        <f>$E$14/6*6</f>
        <v>0</v>
      </c>
      <c r="J36" s="64" t="e">
        <f t="shared" si="0"/>
        <v>#VALUE!</v>
      </c>
    </row>
    <row r="37" spans="1:14" x14ac:dyDescent="0.35">
      <c r="B37" s="13"/>
      <c r="D37" s="21"/>
      <c r="E37" s="13"/>
      <c r="F37" s="13"/>
    </row>
    <row r="38" spans="1:14" x14ac:dyDescent="0.35">
      <c r="B38" s="13"/>
      <c r="D38" s="21"/>
      <c r="E38" s="13"/>
      <c r="F38" s="13"/>
    </row>
    <row r="39" spans="1:14" x14ac:dyDescent="0.35">
      <c r="B39" s="13"/>
      <c r="D39" s="21"/>
      <c r="E39" s="13"/>
      <c r="F39" s="13"/>
    </row>
    <row r="40" spans="1:14" x14ac:dyDescent="0.35">
      <c r="B40" s="13"/>
      <c r="D40" s="21"/>
      <c r="E40" s="13"/>
      <c r="F40" s="13"/>
    </row>
    <row r="41" spans="1:14" x14ac:dyDescent="0.35">
      <c r="A41" s="8" t="str">
        <f>+Deckblatt!A50</f>
        <v>Version 1.0</v>
      </c>
      <c r="B41" s="8"/>
      <c r="C41" s="8"/>
      <c r="D41" s="8"/>
      <c r="E41" s="8"/>
      <c r="F41" s="8"/>
      <c r="G41" s="8"/>
      <c r="H41" s="8"/>
      <c r="I41" s="8"/>
      <c r="J41" s="8"/>
      <c r="K41" s="8"/>
      <c r="L41" s="8"/>
      <c r="M41" s="8"/>
      <c r="N41" s="8"/>
    </row>
    <row r="42" spans="1:14" ht="21" x14ac:dyDescent="0.35">
      <c r="A42" s="137"/>
      <c r="B42" s="137"/>
      <c r="C42" s="137"/>
      <c r="D42" s="137"/>
      <c r="E42" s="38"/>
      <c r="F42" s="38"/>
      <c r="G42" s="38"/>
      <c r="H42" s="38"/>
      <c r="I42" s="38"/>
      <c r="J42" s="38"/>
      <c r="K42" s="38"/>
      <c r="L42" s="38"/>
      <c r="M42" s="38"/>
      <c r="N42" s="38"/>
    </row>
  </sheetData>
  <mergeCells count="2">
    <mergeCell ref="D7:E7"/>
    <mergeCell ref="A42:D42"/>
  </mergeCells>
  <conditionalFormatting sqref="C22">
    <cfRule type="expression" dxfId="7" priority="14">
      <formula>$F$11=TRUE</formula>
    </cfRule>
  </conditionalFormatting>
  <conditionalFormatting sqref="C11:E11">
    <cfRule type="expression" dxfId="6" priority="29">
      <formula>$D$7=$I$27</formula>
    </cfRule>
  </conditionalFormatting>
  <conditionalFormatting sqref="E28">
    <cfRule type="cellIs" dxfId="4" priority="21" operator="lessThan">
      <formula>$E$14</formula>
    </cfRule>
    <cfRule type="cellIs" dxfId="3" priority="22" operator="greaterThan">
      <formula>$E$14</formula>
    </cfRule>
  </conditionalFormatting>
  <conditionalFormatting sqref="G9:M16">
    <cfRule type="expression" dxfId="2" priority="28">
      <formula>$D$7=$I$26</formula>
    </cfRule>
  </conditionalFormatting>
  <conditionalFormatting sqref="H9">
    <cfRule type="expression" dxfId="1" priority="23">
      <formula>$D$7=$I$27</formula>
    </cfRule>
  </conditionalFormatting>
  <dataValidations count="1">
    <dataValidation type="list" allowBlank="1" showInputMessage="1" showErrorMessage="1" sqref="D7" xr:uid="{00000000-0002-0000-0200-000000000000}">
      <formula1>$I$26:$I$27</formula1>
    </dataValidation>
  </dataValidations>
  <pageMargins left="0.7" right="0.7" top="0.78740157499999996" bottom="0.78740157499999996"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41" r:id="rId3" name="Option Button 1">
              <controlPr defaultSize="0" autoFill="0" autoLine="0" autoPict="0">
                <anchor moveWithCells="1">
                  <from>
                    <xdr:col>7</xdr:col>
                    <xdr:colOff>336550</xdr:colOff>
                    <xdr:row>11</xdr:row>
                    <xdr:rowOff>0</xdr:rowOff>
                  </from>
                  <to>
                    <xdr:col>7</xdr:col>
                    <xdr:colOff>584200</xdr:colOff>
                    <xdr:row>12</xdr:row>
                    <xdr:rowOff>0</xdr:rowOff>
                  </to>
                </anchor>
              </controlPr>
            </control>
          </mc:Choice>
        </mc:AlternateContent>
        <mc:AlternateContent xmlns:mc="http://schemas.openxmlformats.org/markup-compatibility/2006">
          <mc:Choice Requires="x14">
            <control shapeId="10242" r:id="rId4" name="Option Button 2">
              <controlPr defaultSize="0" autoFill="0" autoLine="0" autoPict="0">
                <anchor moveWithCells="1">
                  <from>
                    <xdr:col>8</xdr:col>
                    <xdr:colOff>317500</xdr:colOff>
                    <xdr:row>11</xdr:row>
                    <xdr:rowOff>0</xdr:rowOff>
                  </from>
                  <to>
                    <xdr:col>8</xdr:col>
                    <xdr:colOff>565150</xdr:colOff>
                    <xdr:row>12</xdr:row>
                    <xdr:rowOff>0</xdr:rowOff>
                  </to>
                </anchor>
              </controlPr>
            </control>
          </mc:Choice>
        </mc:AlternateContent>
        <mc:AlternateContent xmlns:mc="http://schemas.openxmlformats.org/markup-compatibility/2006">
          <mc:Choice Requires="x14">
            <control shapeId="10243" r:id="rId5" name="Option Button 3">
              <controlPr defaultSize="0" autoFill="0" autoLine="0" autoPict="0">
                <anchor moveWithCells="1">
                  <from>
                    <xdr:col>9</xdr:col>
                    <xdr:colOff>323850</xdr:colOff>
                    <xdr:row>11</xdr:row>
                    <xdr:rowOff>0</xdr:rowOff>
                  </from>
                  <to>
                    <xdr:col>9</xdr:col>
                    <xdr:colOff>571500</xdr:colOff>
                    <xdr:row>12</xdr:row>
                    <xdr:rowOff>0</xdr:rowOff>
                  </to>
                </anchor>
              </controlPr>
            </control>
          </mc:Choice>
        </mc:AlternateContent>
        <mc:AlternateContent xmlns:mc="http://schemas.openxmlformats.org/markup-compatibility/2006">
          <mc:Choice Requires="x14">
            <control shapeId="10244" r:id="rId6" name="Option Button 4">
              <controlPr defaultSize="0" autoFill="0" autoLine="0" autoPict="0">
                <anchor moveWithCells="1">
                  <from>
                    <xdr:col>10</xdr:col>
                    <xdr:colOff>323850</xdr:colOff>
                    <xdr:row>11</xdr:row>
                    <xdr:rowOff>0</xdr:rowOff>
                  </from>
                  <to>
                    <xdr:col>10</xdr:col>
                    <xdr:colOff>571500</xdr:colOff>
                    <xdr:row>12</xdr:row>
                    <xdr:rowOff>0</xdr:rowOff>
                  </to>
                </anchor>
              </controlPr>
            </control>
          </mc:Choice>
        </mc:AlternateContent>
        <mc:AlternateContent xmlns:mc="http://schemas.openxmlformats.org/markup-compatibility/2006">
          <mc:Choice Requires="x14">
            <control shapeId="10245" r:id="rId7" name="Option Button 5">
              <controlPr defaultSize="0" autoFill="0" autoLine="0" autoPict="0">
                <anchor moveWithCells="1">
                  <from>
                    <xdr:col>11</xdr:col>
                    <xdr:colOff>336550</xdr:colOff>
                    <xdr:row>11</xdr:row>
                    <xdr:rowOff>0</xdr:rowOff>
                  </from>
                  <to>
                    <xdr:col>11</xdr:col>
                    <xdr:colOff>584200</xdr:colOff>
                    <xdr:row>12</xdr:row>
                    <xdr:rowOff>0</xdr:rowOff>
                  </to>
                </anchor>
              </controlPr>
            </control>
          </mc:Choice>
        </mc:AlternateContent>
        <mc:AlternateContent xmlns:mc="http://schemas.openxmlformats.org/markup-compatibility/2006">
          <mc:Choice Requires="x14">
            <control shapeId="10246" r:id="rId8" name="Option Button 6">
              <controlPr defaultSize="0" autoFill="0" autoLine="0" autoPict="0">
                <anchor moveWithCells="1">
                  <from>
                    <xdr:col>12</xdr:col>
                    <xdr:colOff>304800</xdr:colOff>
                    <xdr:row>11</xdr:row>
                    <xdr:rowOff>0</xdr:rowOff>
                  </from>
                  <to>
                    <xdr:col>12</xdr:col>
                    <xdr:colOff>552450</xdr:colOff>
                    <xdr:row>12</xdr:row>
                    <xdr:rowOff>0</xdr:rowOff>
                  </to>
                </anchor>
              </controlPr>
            </control>
          </mc:Choice>
        </mc:AlternateContent>
        <mc:AlternateContent xmlns:mc="http://schemas.openxmlformats.org/markup-compatibility/2006">
          <mc:Choice Requires="x14">
            <control shapeId="10247" r:id="rId9" name="Group Box 7">
              <controlPr defaultSize="0" autoFill="0" autoPict="0">
                <anchor moveWithCells="1">
                  <from>
                    <xdr:col>7</xdr:col>
                    <xdr:colOff>31750</xdr:colOff>
                    <xdr:row>11</xdr:row>
                    <xdr:rowOff>19050</xdr:rowOff>
                  </from>
                  <to>
                    <xdr:col>12</xdr:col>
                    <xdr:colOff>781050</xdr:colOff>
                    <xdr:row>11</xdr:row>
                    <xdr:rowOff>171450</xdr:rowOff>
                  </to>
                </anchor>
              </controlPr>
            </control>
          </mc:Choice>
        </mc:AlternateContent>
        <mc:AlternateContent xmlns:mc="http://schemas.openxmlformats.org/markup-compatibility/2006">
          <mc:Choice Requires="x14">
            <control shapeId="10248" r:id="rId10" name="Group Box 8">
              <controlPr defaultSize="0" autoFill="0" autoPict="0">
                <anchor moveWithCells="1">
                  <from>
                    <xdr:col>7</xdr:col>
                    <xdr:colOff>38100</xdr:colOff>
                    <xdr:row>12</xdr:row>
                    <xdr:rowOff>19050</xdr:rowOff>
                  </from>
                  <to>
                    <xdr:col>12</xdr:col>
                    <xdr:colOff>781050</xdr:colOff>
                    <xdr:row>12</xdr:row>
                    <xdr:rowOff>184150</xdr:rowOff>
                  </to>
                </anchor>
              </controlPr>
            </control>
          </mc:Choice>
        </mc:AlternateContent>
        <mc:AlternateContent xmlns:mc="http://schemas.openxmlformats.org/markup-compatibility/2006">
          <mc:Choice Requires="x14">
            <control shapeId="10249" r:id="rId11" name="Option Button 9">
              <controlPr defaultSize="0" autoFill="0" autoLine="0" autoPict="0">
                <anchor moveWithCells="1">
                  <from>
                    <xdr:col>7</xdr:col>
                    <xdr:colOff>323850</xdr:colOff>
                    <xdr:row>12</xdr:row>
                    <xdr:rowOff>31750</xdr:rowOff>
                  </from>
                  <to>
                    <xdr:col>7</xdr:col>
                    <xdr:colOff>628650</xdr:colOff>
                    <xdr:row>12</xdr:row>
                    <xdr:rowOff>152400</xdr:rowOff>
                  </to>
                </anchor>
              </controlPr>
            </control>
          </mc:Choice>
        </mc:AlternateContent>
        <mc:AlternateContent xmlns:mc="http://schemas.openxmlformats.org/markup-compatibility/2006">
          <mc:Choice Requires="x14">
            <control shapeId="10250" r:id="rId12" name="Option Button 10">
              <controlPr defaultSize="0" autoFill="0" autoLine="0" autoPict="0">
                <anchor moveWithCells="1">
                  <from>
                    <xdr:col>8</xdr:col>
                    <xdr:colOff>317500</xdr:colOff>
                    <xdr:row>12</xdr:row>
                    <xdr:rowOff>38100</xdr:rowOff>
                  </from>
                  <to>
                    <xdr:col>8</xdr:col>
                    <xdr:colOff>622300</xdr:colOff>
                    <xdr:row>12</xdr:row>
                    <xdr:rowOff>165100</xdr:rowOff>
                  </to>
                </anchor>
              </controlPr>
            </control>
          </mc:Choice>
        </mc:AlternateContent>
        <mc:AlternateContent xmlns:mc="http://schemas.openxmlformats.org/markup-compatibility/2006">
          <mc:Choice Requires="x14">
            <control shapeId="10251" r:id="rId13" name="Option Button 11">
              <controlPr defaultSize="0" autoFill="0" autoLine="0" autoPict="0">
                <anchor moveWithCells="1">
                  <from>
                    <xdr:col>9</xdr:col>
                    <xdr:colOff>323850</xdr:colOff>
                    <xdr:row>12</xdr:row>
                    <xdr:rowOff>38100</xdr:rowOff>
                  </from>
                  <to>
                    <xdr:col>9</xdr:col>
                    <xdr:colOff>628650</xdr:colOff>
                    <xdr:row>12</xdr:row>
                    <xdr:rowOff>165100</xdr:rowOff>
                  </to>
                </anchor>
              </controlPr>
            </control>
          </mc:Choice>
        </mc:AlternateContent>
        <mc:AlternateContent xmlns:mc="http://schemas.openxmlformats.org/markup-compatibility/2006">
          <mc:Choice Requires="x14">
            <control shapeId="10252" r:id="rId14" name="Option Button 12">
              <controlPr defaultSize="0" autoFill="0" autoLine="0" autoPict="0">
                <anchor moveWithCells="1">
                  <from>
                    <xdr:col>10</xdr:col>
                    <xdr:colOff>323850</xdr:colOff>
                    <xdr:row>12</xdr:row>
                    <xdr:rowOff>38100</xdr:rowOff>
                  </from>
                  <to>
                    <xdr:col>10</xdr:col>
                    <xdr:colOff>628650</xdr:colOff>
                    <xdr:row>12</xdr:row>
                    <xdr:rowOff>152400</xdr:rowOff>
                  </to>
                </anchor>
              </controlPr>
            </control>
          </mc:Choice>
        </mc:AlternateContent>
        <mc:AlternateContent xmlns:mc="http://schemas.openxmlformats.org/markup-compatibility/2006">
          <mc:Choice Requires="x14">
            <control shapeId="10253" r:id="rId15" name="Option Button 13">
              <controlPr defaultSize="0" autoFill="0" autoLine="0" autoPict="0">
                <anchor moveWithCells="1">
                  <from>
                    <xdr:col>11</xdr:col>
                    <xdr:colOff>336550</xdr:colOff>
                    <xdr:row>12</xdr:row>
                    <xdr:rowOff>38100</xdr:rowOff>
                  </from>
                  <to>
                    <xdr:col>11</xdr:col>
                    <xdr:colOff>641350</xdr:colOff>
                    <xdr:row>12</xdr:row>
                    <xdr:rowOff>152400</xdr:rowOff>
                  </to>
                </anchor>
              </controlPr>
            </control>
          </mc:Choice>
        </mc:AlternateContent>
        <mc:AlternateContent xmlns:mc="http://schemas.openxmlformats.org/markup-compatibility/2006">
          <mc:Choice Requires="x14">
            <control shapeId="10254" r:id="rId16" name="Option Button 14">
              <controlPr defaultSize="0" autoFill="0" autoLine="0" autoPict="0">
                <anchor moveWithCells="1">
                  <from>
                    <xdr:col>12</xdr:col>
                    <xdr:colOff>298450</xdr:colOff>
                    <xdr:row>12</xdr:row>
                    <xdr:rowOff>38100</xdr:rowOff>
                  </from>
                  <to>
                    <xdr:col>12</xdr:col>
                    <xdr:colOff>603250</xdr:colOff>
                    <xdr:row>12</xdr:row>
                    <xdr:rowOff>152400</xdr:rowOff>
                  </to>
                </anchor>
              </controlPr>
            </control>
          </mc:Choice>
        </mc:AlternateContent>
        <mc:AlternateContent xmlns:mc="http://schemas.openxmlformats.org/markup-compatibility/2006">
          <mc:Choice Requires="x14">
            <control shapeId="10255" r:id="rId17" name="Group Box 15">
              <controlPr defaultSize="0" autoFill="0" autoPict="0">
                <anchor moveWithCells="1">
                  <from>
                    <xdr:col>7</xdr:col>
                    <xdr:colOff>38100</xdr:colOff>
                    <xdr:row>13</xdr:row>
                    <xdr:rowOff>19050</xdr:rowOff>
                  </from>
                  <to>
                    <xdr:col>12</xdr:col>
                    <xdr:colOff>781050</xdr:colOff>
                    <xdr:row>13</xdr:row>
                    <xdr:rowOff>184150</xdr:rowOff>
                  </to>
                </anchor>
              </controlPr>
            </control>
          </mc:Choice>
        </mc:AlternateContent>
        <mc:AlternateContent xmlns:mc="http://schemas.openxmlformats.org/markup-compatibility/2006">
          <mc:Choice Requires="x14">
            <control shapeId="10256" r:id="rId18" name="Group Box 16">
              <controlPr defaultSize="0" autoFill="0" autoPict="0">
                <anchor moveWithCells="1">
                  <from>
                    <xdr:col>7</xdr:col>
                    <xdr:colOff>38100</xdr:colOff>
                    <xdr:row>14</xdr:row>
                    <xdr:rowOff>19050</xdr:rowOff>
                  </from>
                  <to>
                    <xdr:col>12</xdr:col>
                    <xdr:colOff>781050</xdr:colOff>
                    <xdr:row>14</xdr:row>
                    <xdr:rowOff>184150</xdr:rowOff>
                  </to>
                </anchor>
              </controlPr>
            </control>
          </mc:Choice>
        </mc:AlternateContent>
        <mc:AlternateContent xmlns:mc="http://schemas.openxmlformats.org/markup-compatibility/2006">
          <mc:Choice Requires="x14">
            <control shapeId="10257" r:id="rId19" name="Group Box 17">
              <controlPr defaultSize="0" autoFill="0" autoPict="0">
                <anchor moveWithCells="1">
                  <from>
                    <xdr:col>7</xdr:col>
                    <xdr:colOff>38100</xdr:colOff>
                    <xdr:row>15</xdr:row>
                    <xdr:rowOff>19050</xdr:rowOff>
                  </from>
                  <to>
                    <xdr:col>12</xdr:col>
                    <xdr:colOff>774700</xdr:colOff>
                    <xdr:row>15</xdr:row>
                    <xdr:rowOff>184150</xdr:rowOff>
                  </to>
                </anchor>
              </controlPr>
            </control>
          </mc:Choice>
        </mc:AlternateContent>
        <mc:AlternateContent xmlns:mc="http://schemas.openxmlformats.org/markup-compatibility/2006">
          <mc:Choice Requires="x14">
            <control shapeId="10258" r:id="rId20" name="Option Button 18">
              <controlPr defaultSize="0" autoFill="0" autoLine="0" autoPict="0">
                <anchor moveWithCells="1">
                  <from>
                    <xdr:col>7</xdr:col>
                    <xdr:colOff>323850</xdr:colOff>
                    <xdr:row>13</xdr:row>
                    <xdr:rowOff>19050</xdr:rowOff>
                  </from>
                  <to>
                    <xdr:col>7</xdr:col>
                    <xdr:colOff>552450</xdr:colOff>
                    <xdr:row>13</xdr:row>
                    <xdr:rowOff>165100</xdr:rowOff>
                  </to>
                </anchor>
              </controlPr>
            </control>
          </mc:Choice>
        </mc:AlternateContent>
        <mc:AlternateContent xmlns:mc="http://schemas.openxmlformats.org/markup-compatibility/2006">
          <mc:Choice Requires="x14">
            <control shapeId="10259" r:id="rId21" name="Option Button 19">
              <controlPr defaultSize="0" autoFill="0" autoLine="0" autoPict="0">
                <anchor moveWithCells="1">
                  <from>
                    <xdr:col>8</xdr:col>
                    <xdr:colOff>317500</xdr:colOff>
                    <xdr:row>13</xdr:row>
                    <xdr:rowOff>19050</xdr:rowOff>
                  </from>
                  <to>
                    <xdr:col>8</xdr:col>
                    <xdr:colOff>533400</xdr:colOff>
                    <xdr:row>13</xdr:row>
                    <xdr:rowOff>171450</xdr:rowOff>
                  </to>
                </anchor>
              </controlPr>
            </control>
          </mc:Choice>
        </mc:AlternateContent>
        <mc:AlternateContent xmlns:mc="http://schemas.openxmlformats.org/markup-compatibility/2006">
          <mc:Choice Requires="x14">
            <control shapeId="10260" r:id="rId22" name="Option Button 20">
              <controlPr defaultSize="0" autoFill="0" autoLine="0" autoPict="0">
                <anchor moveWithCells="1">
                  <from>
                    <xdr:col>9</xdr:col>
                    <xdr:colOff>323850</xdr:colOff>
                    <xdr:row>13</xdr:row>
                    <xdr:rowOff>31750</xdr:rowOff>
                  </from>
                  <to>
                    <xdr:col>9</xdr:col>
                    <xdr:colOff>546100</xdr:colOff>
                    <xdr:row>13</xdr:row>
                    <xdr:rowOff>171450</xdr:rowOff>
                  </to>
                </anchor>
              </controlPr>
            </control>
          </mc:Choice>
        </mc:AlternateContent>
        <mc:AlternateContent xmlns:mc="http://schemas.openxmlformats.org/markup-compatibility/2006">
          <mc:Choice Requires="x14">
            <control shapeId="10261" r:id="rId23" name="Option Button 21">
              <controlPr defaultSize="0" autoFill="0" autoLine="0" autoPict="0">
                <anchor moveWithCells="1">
                  <from>
                    <xdr:col>10</xdr:col>
                    <xdr:colOff>323850</xdr:colOff>
                    <xdr:row>13</xdr:row>
                    <xdr:rowOff>31750</xdr:rowOff>
                  </from>
                  <to>
                    <xdr:col>10</xdr:col>
                    <xdr:colOff>546100</xdr:colOff>
                    <xdr:row>13</xdr:row>
                    <xdr:rowOff>171450</xdr:rowOff>
                  </to>
                </anchor>
              </controlPr>
            </control>
          </mc:Choice>
        </mc:AlternateContent>
        <mc:AlternateContent xmlns:mc="http://schemas.openxmlformats.org/markup-compatibility/2006">
          <mc:Choice Requires="x14">
            <control shapeId="10262" r:id="rId24" name="Option Button 22">
              <controlPr defaultSize="0" autoFill="0" autoLine="0" autoPict="0">
                <anchor moveWithCells="1">
                  <from>
                    <xdr:col>11</xdr:col>
                    <xdr:colOff>336550</xdr:colOff>
                    <xdr:row>13</xdr:row>
                    <xdr:rowOff>31750</xdr:rowOff>
                  </from>
                  <to>
                    <xdr:col>11</xdr:col>
                    <xdr:colOff>552450</xdr:colOff>
                    <xdr:row>13</xdr:row>
                    <xdr:rowOff>171450</xdr:rowOff>
                  </to>
                </anchor>
              </controlPr>
            </control>
          </mc:Choice>
        </mc:AlternateContent>
        <mc:AlternateContent xmlns:mc="http://schemas.openxmlformats.org/markup-compatibility/2006">
          <mc:Choice Requires="x14">
            <control shapeId="10263" r:id="rId25" name="Option Button 23">
              <controlPr defaultSize="0" autoFill="0" autoLine="0" autoPict="0">
                <anchor moveWithCells="1">
                  <from>
                    <xdr:col>12</xdr:col>
                    <xdr:colOff>304800</xdr:colOff>
                    <xdr:row>13</xdr:row>
                    <xdr:rowOff>19050</xdr:rowOff>
                  </from>
                  <to>
                    <xdr:col>12</xdr:col>
                    <xdr:colOff>527050</xdr:colOff>
                    <xdr:row>13</xdr:row>
                    <xdr:rowOff>171450</xdr:rowOff>
                  </to>
                </anchor>
              </controlPr>
            </control>
          </mc:Choice>
        </mc:AlternateContent>
        <mc:AlternateContent xmlns:mc="http://schemas.openxmlformats.org/markup-compatibility/2006">
          <mc:Choice Requires="x14">
            <control shapeId="10264" r:id="rId26" name="Option Button 24">
              <controlPr defaultSize="0" autoFill="0" autoLine="0" autoPict="0">
                <anchor moveWithCells="1">
                  <from>
                    <xdr:col>7</xdr:col>
                    <xdr:colOff>323850</xdr:colOff>
                    <xdr:row>14</xdr:row>
                    <xdr:rowOff>38100</xdr:rowOff>
                  </from>
                  <to>
                    <xdr:col>7</xdr:col>
                    <xdr:colOff>514350</xdr:colOff>
                    <xdr:row>14</xdr:row>
                    <xdr:rowOff>171450</xdr:rowOff>
                  </to>
                </anchor>
              </controlPr>
            </control>
          </mc:Choice>
        </mc:AlternateContent>
        <mc:AlternateContent xmlns:mc="http://schemas.openxmlformats.org/markup-compatibility/2006">
          <mc:Choice Requires="x14">
            <control shapeId="10265" r:id="rId27" name="Option Button 25">
              <controlPr defaultSize="0" autoFill="0" autoLine="0" autoPict="0">
                <anchor moveWithCells="1">
                  <from>
                    <xdr:col>8</xdr:col>
                    <xdr:colOff>304800</xdr:colOff>
                    <xdr:row>14</xdr:row>
                    <xdr:rowOff>31750</xdr:rowOff>
                  </from>
                  <to>
                    <xdr:col>8</xdr:col>
                    <xdr:colOff>495300</xdr:colOff>
                    <xdr:row>14</xdr:row>
                    <xdr:rowOff>165100</xdr:rowOff>
                  </to>
                </anchor>
              </controlPr>
            </control>
          </mc:Choice>
        </mc:AlternateContent>
        <mc:AlternateContent xmlns:mc="http://schemas.openxmlformats.org/markup-compatibility/2006">
          <mc:Choice Requires="x14">
            <control shapeId="10266" r:id="rId28" name="Option Button 26">
              <controlPr defaultSize="0" autoFill="0" autoLine="0" autoPict="0">
                <anchor moveWithCells="1">
                  <from>
                    <xdr:col>9</xdr:col>
                    <xdr:colOff>323850</xdr:colOff>
                    <xdr:row>14</xdr:row>
                    <xdr:rowOff>31750</xdr:rowOff>
                  </from>
                  <to>
                    <xdr:col>9</xdr:col>
                    <xdr:colOff>514350</xdr:colOff>
                    <xdr:row>14</xdr:row>
                    <xdr:rowOff>165100</xdr:rowOff>
                  </to>
                </anchor>
              </controlPr>
            </control>
          </mc:Choice>
        </mc:AlternateContent>
        <mc:AlternateContent xmlns:mc="http://schemas.openxmlformats.org/markup-compatibility/2006">
          <mc:Choice Requires="x14">
            <control shapeId="10267" r:id="rId29" name="Option Button 27">
              <controlPr defaultSize="0" autoFill="0" autoLine="0" autoPict="0">
                <anchor moveWithCells="1">
                  <from>
                    <xdr:col>10</xdr:col>
                    <xdr:colOff>323850</xdr:colOff>
                    <xdr:row>14</xdr:row>
                    <xdr:rowOff>38100</xdr:rowOff>
                  </from>
                  <to>
                    <xdr:col>10</xdr:col>
                    <xdr:colOff>514350</xdr:colOff>
                    <xdr:row>14</xdr:row>
                    <xdr:rowOff>165100</xdr:rowOff>
                  </to>
                </anchor>
              </controlPr>
            </control>
          </mc:Choice>
        </mc:AlternateContent>
        <mc:AlternateContent xmlns:mc="http://schemas.openxmlformats.org/markup-compatibility/2006">
          <mc:Choice Requires="x14">
            <control shapeId="10268" r:id="rId30" name="Option Button 28">
              <controlPr defaultSize="0" autoFill="0" autoLine="0" autoPict="0">
                <anchor moveWithCells="1">
                  <from>
                    <xdr:col>11</xdr:col>
                    <xdr:colOff>336550</xdr:colOff>
                    <xdr:row>14</xdr:row>
                    <xdr:rowOff>38100</xdr:rowOff>
                  </from>
                  <to>
                    <xdr:col>11</xdr:col>
                    <xdr:colOff>533400</xdr:colOff>
                    <xdr:row>14</xdr:row>
                    <xdr:rowOff>165100</xdr:rowOff>
                  </to>
                </anchor>
              </controlPr>
            </control>
          </mc:Choice>
        </mc:AlternateContent>
        <mc:AlternateContent xmlns:mc="http://schemas.openxmlformats.org/markup-compatibility/2006">
          <mc:Choice Requires="x14">
            <control shapeId="10269" r:id="rId31" name="Option Button 29">
              <controlPr defaultSize="0" autoFill="0" autoLine="0" autoPict="0">
                <anchor moveWithCells="1">
                  <from>
                    <xdr:col>12</xdr:col>
                    <xdr:colOff>304800</xdr:colOff>
                    <xdr:row>14</xdr:row>
                    <xdr:rowOff>31750</xdr:rowOff>
                  </from>
                  <to>
                    <xdr:col>12</xdr:col>
                    <xdr:colOff>495300</xdr:colOff>
                    <xdr:row>14</xdr:row>
                    <xdr:rowOff>165100</xdr:rowOff>
                  </to>
                </anchor>
              </controlPr>
            </control>
          </mc:Choice>
        </mc:AlternateContent>
        <mc:AlternateContent xmlns:mc="http://schemas.openxmlformats.org/markup-compatibility/2006">
          <mc:Choice Requires="x14">
            <control shapeId="10270" r:id="rId32" name="Option Button 30">
              <controlPr defaultSize="0" autoFill="0" autoLine="0" autoPict="0">
                <anchor moveWithCells="1">
                  <from>
                    <xdr:col>7</xdr:col>
                    <xdr:colOff>323850</xdr:colOff>
                    <xdr:row>15</xdr:row>
                    <xdr:rowOff>19050</xdr:rowOff>
                  </from>
                  <to>
                    <xdr:col>7</xdr:col>
                    <xdr:colOff>508000</xdr:colOff>
                    <xdr:row>15</xdr:row>
                    <xdr:rowOff>165100</xdr:rowOff>
                  </to>
                </anchor>
              </controlPr>
            </control>
          </mc:Choice>
        </mc:AlternateContent>
        <mc:AlternateContent xmlns:mc="http://schemas.openxmlformats.org/markup-compatibility/2006">
          <mc:Choice Requires="x14">
            <control shapeId="10271" r:id="rId33" name="Option Button 31">
              <controlPr defaultSize="0" autoFill="0" autoLine="0" autoPict="0">
                <anchor moveWithCells="1">
                  <from>
                    <xdr:col>8</xdr:col>
                    <xdr:colOff>304800</xdr:colOff>
                    <xdr:row>15</xdr:row>
                    <xdr:rowOff>31750</xdr:rowOff>
                  </from>
                  <to>
                    <xdr:col>8</xdr:col>
                    <xdr:colOff>488950</xdr:colOff>
                    <xdr:row>15</xdr:row>
                    <xdr:rowOff>165100</xdr:rowOff>
                  </to>
                </anchor>
              </controlPr>
            </control>
          </mc:Choice>
        </mc:AlternateContent>
        <mc:AlternateContent xmlns:mc="http://schemas.openxmlformats.org/markup-compatibility/2006">
          <mc:Choice Requires="x14">
            <control shapeId="10272" r:id="rId34" name="Option Button 32">
              <controlPr defaultSize="0" autoFill="0" autoLine="0" autoPict="0">
                <anchor moveWithCells="1">
                  <from>
                    <xdr:col>9</xdr:col>
                    <xdr:colOff>317500</xdr:colOff>
                    <xdr:row>15</xdr:row>
                    <xdr:rowOff>31750</xdr:rowOff>
                  </from>
                  <to>
                    <xdr:col>9</xdr:col>
                    <xdr:colOff>495300</xdr:colOff>
                    <xdr:row>15</xdr:row>
                    <xdr:rowOff>165100</xdr:rowOff>
                  </to>
                </anchor>
              </controlPr>
            </control>
          </mc:Choice>
        </mc:AlternateContent>
        <mc:AlternateContent xmlns:mc="http://schemas.openxmlformats.org/markup-compatibility/2006">
          <mc:Choice Requires="x14">
            <control shapeId="10273" r:id="rId35" name="Option Button 33">
              <controlPr defaultSize="0" autoFill="0" autoLine="0" autoPict="0">
                <anchor moveWithCells="1">
                  <from>
                    <xdr:col>10</xdr:col>
                    <xdr:colOff>323850</xdr:colOff>
                    <xdr:row>15</xdr:row>
                    <xdr:rowOff>31750</xdr:rowOff>
                  </from>
                  <to>
                    <xdr:col>10</xdr:col>
                    <xdr:colOff>508000</xdr:colOff>
                    <xdr:row>15</xdr:row>
                    <xdr:rowOff>165100</xdr:rowOff>
                  </to>
                </anchor>
              </controlPr>
            </control>
          </mc:Choice>
        </mc:AlternateContent>
        <mc:AlternateContent xmlns:mc="http://schemas.openxmlformats.org/markup-compatibility/2006">
          <mc:Choice Requires="x14">
            <control shapeId="10274" r:id="rId36" name="Option Button 34">
              <controlPr defaultSize="0" autoFill="0" autoLine="0" autoPict="0">
                <anchor moveWithCells="1">
                  <from>
                    <xdr:col>11</xdr:col>
                    <xdr:colOff>336550</xdr:colOff>
                    <xdr:row>15</xdr:row>
                    <xdr:rowOff>31750</xdr:rowOff>
                  </from>
                  <to>
                    <xdr:col>11</xdr:col>
                    <xdr:colOff>514350</xdr:colOff>
                    <xdr:row>15</xdr:row>
                    <xdr:rowOff>171450</xdr:rowOff>
                  </to>
                </anchor>
              </controlPr>
            </control>
          </mc:Choice>
        </mc:AlternateContent>
        <mc:AlternateContent xmlns:mc="http://schemas.openxmlformats.org/markup-compatibility/2006">
          <mc:Choice Requires="x14">
            <control shapeId="10275" r:id="rId37" name="Option Button 35">
              <controlPr defaultSize="0" autoFill="0" autoLine="0" autoPict="0">
                <anchor moveWithCells="1">
                  <from>
                    <xdr:col>12</xdr:col>
                    <xdr:colOff>298450</xdr:colOff>
                    <xdr:row>15</xdr:row>
                    <xdr:rowOff>31750</xdr:rowOff>
                  </from>
                  <to>
                    <xdr:col>12</xdr:col>
                    <xdr:colOff>476250</xdr:colOff>
                    <xdr:row>15</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ontainsText" priority="1" operator="containsText" id="{830A8CCF-F4F9-4B6B-8034-82C20D6307DE}">
            <xm:f>NOT(ISERROR(SEARCH($I$28,E24)))</xm:f>
            <xm:f>$I$28</xm:f>
            <x14:dxf>
              <font>
                <color rgb="FF9C0006"/>
              </font>
              <fill>
                <patternFill>
                  <bgColor rgb="FFFFC7CE"/>
                </patternFill>
              </fill>
            </x14:dxf>
          </x14:cfRule>
          <xm:sqref>E24:E25</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O35"/>
  <sheetViews>
    <sheetView showGridLines="0" zoomScaleNormal="100" workbookViewId="0">
      <selection activeCell="D11" sqref="D11"/>
    </sheetView>
  </sheetViews>
  <sheetFormatPr baseColWidth="10" defaultColWidth="0" defaultRowHeight="14.5" zeroHeight="1" x14ac:dyDescent="0.35"/>
  <cols>
    <col min="1" max="1" width="4" customWidth="1"/>
    <col min="2" max="2" width="11.453125" customWidth="1"/>
    <col min="3" max="3" width="12.81640625" bestFit="1" customWidth="1"/>
    <col min="4" max="4" width="11.81640625" bestFit="1" customWidth="1"/>
    <col min="5" max="5" width="12.81640625" bestFit="1" customWidth="1"/>
    <col min="6" max="7" width="11.453125" customWidth="1"/>
    <col min="8" max="8" width="11.81640625" bestFit="1" customWidth="1"/>
    <col min="9" max="9" width="11.453125" customWidth="1"/>
    <col min="10" max="10" width="11.81640625" hidden="1" customWidth="1"/>
    <col min="11" max="12" width="11.453125" hidden="1" customWidth="1"/>
    <col min="13" max="13" width="11.81640625" hidden="1" customWidth="1"/>
    <col min="14" max="14" width="11.453125" hidden="1" customWidth="1"/>
    <col min="15" max="15" width="11.81640625" hidden="1" customWidth="1"/>
    <col min="16" max="16384" width="11.453125" hidden="1"/>
  </cols>
  <sheetData>
    <row r="1" spans="1:15" ht="23.5" x14ac:dyDescent="0.35">
      <c r="A1" s="39"/>
      <c r="B1" s="39"/>
      <c r="C1" s="40"/>
      <c r="D1" s="38"/>
      <c r="E1" s="38"/>
      <c r="F1" s="38"/>
      <c r="G1" s="38"/>
      <c r="H1" s="38"/>
      <c r="I1" s="38"/>
    </row>
    <row r="2" spans="1:15" ht="14.5" customHeight="1" x14ac:dyDescent="0.35">
      <c r="A2" s="8"/>
      <c r="B2" s="8"/>
      <c r="C2" s="8"/>
      <c r="D2" s="8"/>
      <c r="E2" s="8"/>
      <c r="F2" s="8"/>
      <c r="G2" s="8"/>
      <c r="H2" s="8"/>
      <c r="I2" s="8"/>
    </row>
    <row r="3" spans="1:15" x14ac:dyDescent="0.35"/>
    <row r="4" spans="1:15" ht="30" x14ac:dyDescent="0.6">
      <c r="B4" s="36" t="s">
        <v>106</v>
      </c>
    </row>
    <row r="5" spans="1:15" x14ac:dyDescent="0.35">
      <c r="B5" s="4"/>
    </row>
    <row r="6" spans="1:15" x14ac:dyDescent="0.35">
      <c r="B6" s="4"/>
    </row>
    <row r="7" spans="1:15" x14ac:dyDescent="0.35">
      <c r="B7" t="s">
        <v>112</v>
      </c>
    </row>
    <row r="8" spans="1:15" x14ac:dyDescent="0.35"/>
    <row r="9" spans="1:15" x14ac:dyDescent="0.35">
      <c r="C9" s="139" t="s">
        <v>6</v>
      </c>
      <c r="D9" s="139"/>
      <c r="E9" s="11"/>
      <c r="H9" s="4"/>
      <c r="I9" s="4"/>
      <c r="J9" s="11"/>
      <c r="K9" s="11"/>
      <c r="L9" s="11"/>
      <c r="M9" s="11"/>
      <c r="N9" s="11"/>
      <c r="O9" s="11"/>
    </row>
    <row r="10" spans="1:15" x14ac:dyDescent="0.35">
      <c r="B10" s="12" t="s">
        <v>5</v>
      </c>
      <c r="C10" s="3" t="s">
        <v>107</v>
      </c>
      <c r="D10" s="12" t="s">
        <v>108</v>
      </c>
      <c r="E10" s="3" t="s">
        <v>14</v>
      </c>
      <c r="G10" s="4"/>
      <c r="H10" s="4"/>
      <c r="I10" s="4"/>
      <c r="J10" s="4"/>
      <c r="K10" s="4"/>
      <c r="L10" s="4"/>
      <c r="M10" s="4"/>
      <c r="N10" s="4"/>
      <c r="O10" s="4"/>
    </row>
    <row r="11" spans="1:15" x14ac:dyDescent="0.35">
      <c r="B11" s="20">
        <v>1</v>
      </c>
      <c r="C11" s="1" t="str">
        <f>IF(ISERROR(Rechner!$E$10/B11^(-Rechner!$E$24)),"-",Rechner!$E$10/B11^(-Rechner!$E$24))</f>
        <v>-</v>
      </c>
      <c r="D11" s="24">
        <v>0</v>
      </c>
      <c r="E11" s="77" t="str">
        <f>IF(C11="-","-",D11-C11)</f>
        <v>-</v>
      </c>
      <c r="H11" s="18"/>
      <c r="I11" s="19"/>
      <c r="J11" s="18"/>
      <c r="K11" s="18"/>
      <c r="L11" s="18"/>
      <c r="M11" s="18"/>
      <c r="N11" s="18"/>
      <c r="O11" s="18"/>
    </row>
    <row r="12" spans="1:15" x14ac:dyDescent="0.35">
      <c r="B12" s="20">
        <f>$B$21/10*1</f>
        <v>0</v>
      </c>
      <c r="C12" s="1" t="str">
        <f>IF(ISERROR(Rechner!$E$10/B12^(-Rechner!$E$24)),"-",Rechner!$E$10/B12^(-Rechner!$E$24))</f>
        <v>-</v>
      </c>
      <c r="D12" s="24">
        <v>0</v>
      </c>
      <c r="E12" s="77" t="str">
        <f t="shared" ref="E12:E21" si="0">IF(C12="-","-",D12-C12)</f>
        <v>-</v>
      </c>
      <c r="H12" s="18"/>
      <c r="I12" s="19"/>
      <c r="J12" s="18"/>
      <c r="K12" s="18"/>
      <c r="L12" s="18"/>
      <c r="M12" s="18"/>
      <c r="N12" s="18"/>
      <c r="O12" s="18"/>
    </row>
    <row r="13" spans="1:15" x14ac:dyDescent="0.35">
      <c r="B13" s="20">
        <f>$B$21/10*2</f>
        <v>0</v>
      </c>
      <c r="C13" s="1" t="str">
        <f>IF(ISERROR(Rechner!$E$10/B13^(-Rechner!$E$24)),"-",Rechner!$E$10/B13^(-Rechner!$E$24))</f>
        <v>-</v>
      </c>
      <c r="D13" s="24">
        <v>0</v>
      </c>
      <c r="E13" s="77" t="str">
        <f t="shared" si="0"/>
        <v>-</v>
      </c>
      <c r="H13" s="18"/>
      <c r="I13" s="19"/>
      <c r="J13" s="18"/>
      <c r="K13" s="18"/>
      <c r="L13" s="18"/>
      <c r="M13" s="18"/>
      <c r="N13" s="18"/>
      <c r="O13" s="18"/>
    </row>
    <row r="14" spans="1:15" x14ac:dyDescent="0.35">
      <c r="B14" s="20">
        <f>$B$21/10*3</f>
        <v>0</v>
      </c>
      <c r="C14" s="1" t="str">
        <f>IF(ISERROR(Rechner!$E$10/B14^(-Rechner!$E$24)),"-",Rechner!$E$10/B14^(-Rechner!$E$24))</f>
        <v>-</v>
      </c>
      <c r="D14" s="24">
        <v>0</v>
      </c>
      <c r="E14" s="77" t="str">
        <f t="shared" si="0"/>
        <v>-</v>
      </c>
      <c r="H14" s="18"/>
      <c r="I14" s="19"/>
      <c r="J14" s="18"/>
      <c r="K14" s="18"/>
      <c r="L14" s="18"/>
      <c r="M14" s="18"/>
      <c r="N14" s="18"/>
      <c r="O14" s="18"/>
    </row>
    <row r="15" spans="1:15" x14ac:dyDescent="0.35">
      <c r="B15" s="20">
        <f>$B$21/10*4</f>
        <v>0</v>
      </c>
      <c r="C15" s="1" t="str">
        <f>IF(ISERROR(Rechner!$E$10/B15^(-Rechner!$E$24)),"-",Rechner!$E$10/B15^(-Rechner!$E$24))</f>
        <v>-</v>
      </c>
      <c r="D15" s="24">
        <v>0</v>
      </c>
      <c r="E15" s="77" t="str">
        <f t="shared" si="0"/>
        <v>-</v>
      </c>
      <c r="H15" s="18"/>
      <c r="I15" s="19"/>
      <c r="J15" s="18"/>
      <c r="K15" s="18"/>
      <c r="L15" s="18"/>
      <c r="M15" s="18"/>
      <c r="N15" s="18"/>
      <c r="O15" s="18"/>
    </row>
    <row r="16" spans="1:15" x14ac:dyDescent="0.35">
      <c r="B16" s="20">
        <f>$B$21/10*5</f>
        <v>0</v>
      </c>
      <c r="C16" s="1" t="str">
        <f>IF(ISERROR(Rechner!$E$10/B16^(-Rechner!$E$24)),"-",Rechner!$E$10/B16^(-Rechner!$E$24))</f>
        <v>-</v>
      </c>
      <c r="D16" s="24">
        <v>0</v>
      </c>
      <c r="E16" s="77" t="str">
        <f t="shared" si="0"/>
        <v>-</v>
      </c>
      <c r="H16" s="18"/>
      <c r="I16" s="19"/>
      <c r="J16" s="18"/>
      <c r="K16" s="18"/>
      <c r="L16" s="18"/>
      <c r="M16" s="18"/>
      <c r="N16" s="18"/>
      <c r="O16" s="18"/>
    </row>
    <row r="17" spans="2:15" x14ac:dyDescent="0.35">
      <c r="B17" s="20">
        <f>$B$21/10*6</f>
        <v>0</v>
      </c>
      <c r="C17" s="1" t="str">
        <f>IF(ISERROR(Rechner!$E$10/B17^(-Rechner!$E$24)),"-",Rechner!$E$10/B17^(-Rechner!$E$24))</f>
        <v>-</v>
      </c>
      <c r="D17" s="24">
        <v>0</v>
      </c>
      <c r="E17" s="77" t="str">
        <f t="shared" si="0"/>
        <v>-</v>
      </c>
      <c r="H17" s="18"/>
      <c r="I17" s="19"/>
      <c r="J17" s="18"/>
      <c r="K17" s="18"/>
      <c r="L17" s="18"/>
      <c r="M17" s="18"/>
      <c r="N17" s="18"/>
      <c r="O17" s="18"/>
    </row>
    <row r="18" spans="2:15" x14ac:dyDescent="0.35">
      <c r="B18" s="20">
        <f>$B$21/10*7</f>
        <v>0</v>
      </c>
      <c r="C18" s="1" t="str">
        <f>IF(ISERROR(Rechner!$E$10/B18^(-Rechner!$E$24)),"-",Rechner!$E$10/B18^(-Rechner!$E$24))</f>
        <v>-</v>
      </c>
      <c r="D18" s="24">
        <v>0</v>
      </c>
      <c r="E18" s="77" t="str">
        <f t="shared" si="0"/>
        <v>-</v>
      </c>
      <c r="H18" s="18"/>
      <c r="I18" s="19"/>
      <c r="J18" s="18"/>
      <c r="K18" s="18"/>
      <c r="L18" s="18"/>
      <c r="M18" s="18"/>
      <c r="N18" s="18"/>
      <c r="O18" s="18"/>
    </row>
    <row r="19" spans="2:15" x14ac:dyDescent="0.35">
      <c r="B19" s="20">
        <f>$B$21/10*8</f>
        <v>0</v>
      </c>
      <c r="C19" s="1" t="str">
        <f>IF(ISERROR(Rechner!$E$10/B19^(-Rechner!$E$24)),"-",Rechner!$E$10/B19^(-Rechner!$E$24))</f>
        <v>-</v>
      </c>
      <c r="D19" s="24">
        <v>0</v>
      </c>
      <c r="E19" s="77" t="str">
        <f t="shared" si="0"/>
        <v>-</v>
      </c>
      <c r="H19" s="18"/>
      <c r="I19" s="19"/>
      <c r="J19" s="18"/>
      <c r="K19" s="18"/>
      <c r="L19" s="18"/>
      <c r="M19" s="18"/>
      <c r="N19" s="18"/>
      <c r="O19" s="18"/>
    </row>
    <row r="20" spans="2:15" x14ac:dyDescent="0.35">
      <c r="B20" s="20">
        <f>$B$21/10*9</f>
        <v>0</v>
      </c>
      <c r="C20" s="1" t="str">
        <f>IF(ISERROR(Rechner!$E$10/B20^(-Rechner!$E$24)),"-",Rechner!$E$10/B20^(-Rechner!$E$24))</f>
        <v>-</v>
      </c>
      <c r="D20" s="24">
        <v>0</v>
      </c>
      <c r="E20" s="77" t="str">
        <f t="shared" si="0"/>
        <v>-</v>
      </c>
      <c r="H20" s="18"/>
      <c r="I20" s="19"/>
      <c r="J20" s="18"/>
      <c r="K20" s="18"/>
      <c r="L20" s="18"/>
      <c r="M20" s="18"/>
      <c r="N20" s="18"/>
      <c r="O20" s="18"/>
    </row>
    <row r="21" spans="2:15" x14ac:dyDescent="0.35">
      <c r="B21" s="20">
        <f>Rechner!$E$14</f>
        <v>0</v>
      </c>
      <c r="C21" s="1" t="str">
        <f>IF(ISERROR(Rechner!$E$10/B21^(-Rechner!$E$24)),"-",Rechner!$E$10/B21^(-Rechner!$E$24))</f>
        <v>-</v>
      </c>
      <c r="D21" s="24">
        <v>0</v>
      </c>
      <c r="E21" s="77" t="str">
        <f t="shared" si="0"/>
        <v>-</v>
      </c>
      <c r="H21" s="18"/>
      <c r="I21" s="19"/>
      <c r="J21" s="18"/>
      <c r="K21" s="18"/>
      <c r="L21" s="18"/>
      <c r="M21" s="18"/>
      <c r="N21" s="18"/>
      <c r="O21" s="18"/>
    </row>
    <row r="22" spans="2:15" x14ac:dyDescent="0.35">
      <c r="H22" s="18"/>
      <c r="I22" s="19"/>
      <c r="J22" s="18"/>
      <c r="K22" s="18"/>
      <c r="L22" s="18"/>
      <c r="M22" s="18"/>
      <c r="N22" s="18"/>
      <c r="O22" s="18"/>
    </row>
    <row r="23" spans="2:15" x14ac:dyDescent="0.35">
      <c r="H23" s="18"/>
      <c r="I23" s="19"/>
      <c r="J23" s="18"/>
      <c r="K23" s="18"/>
      <c r="L23" s="18"/>
      <c r="M23" s="18"/>
      <c r="N23" s="18"/>
      <c r="O23" s="18"/>
    </row>
    <row r="24" spans="2:15" x14ac:dyDescent="0.35">
      <c r="B24" s="4" t="s">
        <v>113</v>
      </c>
      <c r="H24" s="18"/>
      <c r="I24" s="19"/>
      <c r="J24" s="18"/>
      <c r="K24" s="18"/>
      <c r="L24" s="18"/>
      <c r="M24" s="18"/>
      <c r="N24" s="18"/>
      <c r="O24" s="18"/>
    </row>
    <row r="25" spans="2:15" x14ac:dyDescent="0.35">
      <c r="B25" t="s">
        <v>114</v>
      </c>
      <c r="H25" s="18"/>
      <c r="I25" s="19"/>
      <c r="J25" s="18"/>
      <c r="K25" s="18"/>
      <c r="L25" s="18"/>
      <c r="M25" s="18"/>
      <c r="N25" s="18"/>
      <c r="O25" s="18"/>
    </row>
    <row r="26" spans="2:15" ht="132.75" customHeight="1" x14ac:dyDescent="0.35">
      <c r="B26" s="140"/>
      <c r="C26" s="141"/>
      <c r="D26" s="141"/>
      <c r="E26" s="141"/>
      <c r="F26" s="142"/>
      <c r="H26" s="18"/>
      <c r="I26" s="19"/>
      <c r="J26" s="18"/>
      <c r="K26" s="18"/>
      <c r="L26" s="18"/>
      <c r="M26" s="18"/>
      <c r="N26" s="18"/>
      <c r="O26" s="18"/>
    </row>
    <row r="27" spans="2:15" x14ac:dyDescent="0.35">
      <c r="B27" s="73"/>
      <c r="C27" s="73"/>
      <c r="D27" s="73"/>
      <c r="E27" s="73"/>
      <c r="F27" s="73"/>
      <c r="H27" s="18"/>
      <c r="I27" s="19"/>
      <c r="J27" s="18"/>
      <c r="K27" s="18"/>
      <c r="L27" s="18"/>
      <c r="M27" s="18"/>
      <c r="N27" s="18"/>
      <c r="O27" s="18"/>
    </row>
    <row r="28" spans="2:15" x14ac:dyDescent="0.35">
      <c r="B28" s="74" t="s">
        <v>115</v>
      </c>
      <c r="C28" s="73"/>
      <c r="D28" s="73"/>
      <c r="E28" s="73"/>
      <c r="F28" s="73"/>
      <c r="H28" s="18"/>
      <c r="I28" s="19"/>
      <c r="J28" s="18"/>
      <c r="K28" s="18"/>
      <c r="L28" s="18"/>
      <c r="M28" s="18"/>
      <c r="N28" s="18"/>
      <c r="O28" s="18"/>
    </row>
    <row r="29" spans="2:15" ht="64.5" customHeight="1" x14ac:dyDescent="0.35">
      <c r="B29" s="143" t="s">
        <v>142</v>
      </c>
      <c r="C29" s="143"/>
      <c r="D29" s="143"/>
      <c r="E29" s="143"/>
      <c r="F29" s="143"/>
      <c r="H29" s="18"/>
      <c r="I29" s="19"/>
      <c r="J29" s="18"/>
      <c r="K29" s="18"/>
      <c r="L29" s="18"/>
      <c r="M29" s="18"/>
      <c r="N29" s="18"/>
      <c r="O29" s="18"/>
    </row>
    <row r="30" spans="2:15" ht="132.75" customHeight="1" x14ac:dyDescent="0.35">
      <c r="B30" s="140"/>
      <c r="C30" s="141"/>
      <c r="D30" s="141"/>
      <c r="E30" s="141"/>
      <c r="F30" s="142"/>
      <c r="H30" s="18"/>
      <c r="I30" s="19"/>
      <c r="J30" s="18"/>
      <c r="K30" s="18"/>
      <c r="L30" s="18"/>
      <c r="M30" s="18"/>
      <c r="N30" s="18"/>
      <c r="O30" s="18"/>
    </row>
    <row r="31" spans="2:15" x14ac:dyDescent="0.35">
      <c r="H31" s="18"/>
      <c r="I31" s="19"/>
      <c r="J31" s="18"/>
      <c r="K31" s="18"/>
      <c r="L31" s="18"/>
      <c r="M31" s="18"/>
      <c r="N31" s="18"/>
      <c r="O31" s="18"/>
    </row>
    <row r="32" spans="2:15" x14ac:dyDescent="0.35">
      <c r="H32" s="18"/>
      <c r="I32" s="19"/>
      <c r="J32" s="18"/>
      <c r="K32" s="18"/>
      <c r="L32" s="18"/>
      <c r="M32" s="18"/>
      <c r="N32" s="18"/>
      <c r="O32" s="18"/>
    </row>
    <row r="33" spans="1:15" x14ac:dyDescent="0.35">
      <c r="J33" s="18"/>
      <c r="K33" s="18"/>
      <c r="L33" s="18"/>
      <c r="M33" s="18"/>
      <c r="N33" s="18"/>
      <c r="O33" s="18"/>
    </row>
    <row r="34" spans="1:15" x14ac:dyDescent="0.35">
      <c r="A34" s="8" t="str">
        <f>+Deckblatt!A50</f>
        <v>Version 1.0</v>
      </c>
      <c r="B34" s="8"/>
      <c r="C34" s="8"/>
      <c r="D34" s="8"/>
      <c r="E34" s="8"/>
      <c r="F34" s="8"/>
      <c r="G34" s="8"/>
      <c r="H34" s="8"/>
      <c r="I34" s="8"/>
    </row>
    <row r="35" spans="1:15" ht="21" x14ac:dyDescent="0.35">
      <c r="A35" s="137"/>
      <c r="B35" s="137"/>
      <c r="C35" s="137"/>
      <c r="D35" s="137"/>
      <c r="E35" s="38"/>
      <c r="F35" s="38"/>
      <c r="G35" s="38"/>
      <c r="H35" s="38"/>
      <c r="I35" s="38"/>
    </row>
  </sheetData>
  <mergeCells count="5">
    <mergeCell ref="C9:D9"/>
    <mergeCell ref="A35:D35"/>
    <mergeCell ref="B26:F26"/>
    <mergeCell ref="B29:F29"/>
    <mergeCell ref="B30:F30"/>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3"/>
  <sheetViews>
    <sheetView showGridLines="0" zoomScale="85" zoomScaleNormal="85" workbookViewId="0">
      <selection activeCell="F11" sqref="F11"/>
    </sheetView>
  </sheetViews>
  <sheetFormatPr baseColWidth="10" defaultColWidth="0" defaultRowHeight="18.5" zeroHeight="1" x14ac:dyDescent="0.45"/>
  <cols>
    <col min="1" max="1" width="4" style="7" customWidth="1"/>
    <col min="2" max="2" width="16.6328125" style="79" customWidth="1"/>
    <col min="3" max="3" width="29.54296875" style="7" customWidth="1"/>
    <col min="4" max="4" width="51.81640625" style="7" customWidth="1"/>
    <col min="5" max="5" width="44.54296875" style="7" customWidth="1"/>
    <col min="6" max="6" width="79.81640625" style="58" customWidth="1"/>
    <col min="7" max="7" width="38.453125" style="7" customWidth="1"/>
    <col min="8" max="8" width="10.81640625" style="7" customWidth="1"/>
    <col min="9" max="16384" width="10.81640625" style="7" hidden="1"/>
  </cols>
  <sheetData>
    <row r="1" spans="1:10" s="8" customFormat="1" ht="23.5" customHeight="1" x14ac:dyDescent="0.35">
      <c r="A1" s="38"/>
      <c r="B1" s="38"/>
      <c r="C1" s="38"/>
      <c r="D1" s="38"/>
      <c r="E1" s="38"/>
      <c r="F1" s="38"/>
      <c r="G1" s="38"/>
      <c r="H1" s="38"/>
    </row>
    <row r="2" spans="1:10" s="8" customFormat="1" ht="14.5" customHeight="1" x14ac:dyDescent="0.35"/>
    <row r="3" spans="1:10" customFormat="1" x14ac:dyDescent="0.45">
      <c r="B3" s="79"/>
      <c r="C3" s="7"/>
      <c r="D3" s="7"/>
      <c r="E3" s="7"/>
      <c r="F3" s="35"/>
      <c r="J3" s="7"/>
    </row>
    <row r="4" spans="1:10" customFormat="1" ht="30" x14ac:dyDescent="0.6">
      <c r="B4" s="36" t="s">
        <v>156</v>
      </c>
      <c r="F4" s="35"/>
      <c r="J4" s="7"/>
    </row>
    <row r="5" spans="1:10" customFormat="1" x14ac:dyDescent="0.45">
      <c r="B5" s="10"/>
      <c r="F5" s="35"/>
      <c r="J5" s="7"/>
    </row>
    <row r="6" spans="1:10" customFormat="1" x14ac:dyDescent="0.45">
      <c r="B6" s="10"/>
      <c r="F6" s="35"/>
      <c r="J6" s="7"/>
    </row>
    <row r="7" spans="1:10" customFormat="1" x14ac:dyDescent="0.45">
      <c r="B7" s="10"/>
      <c r="F7" s="35"/>
      <c r="J7" s="7"/>
    </row>
    <row r="8" spans="1:10" ht="14.5" customHeight="1" x14ac:dyDescent="0.35">
      <c r="B8" s="83" t="s">
        <v>158</v>
      </c>
      <c r="C8" s="83" t="s">
        <v>148</v>
      </c>
      <c r="D8" s="83" t="s">
        <v>22</v>
      </c>
      <c r="E8" s="83" t="s">
        <v>146</v>
      </c>
      <c r="F8" s="83" t="s">
        <v>26</v>
      </c>
      <c r="G8" s="83" t="s">
        <v>41</v>
      </c>
    </row>
    <row r="9" spans="1:10" ht="72.5" x14ac:dyDescent="0.35">
      <c r="B9" s="144" t="s">
        <v>11</v>
      </c>
      <c r="C9" s="84" t="s">
        <v>27</v>
      </c>
      <c r="D9" s="84" t="s">
        <v>91</v>
      </c>
      <c r="E9" s="85" t="s">
        <v>147</v>
      </c>
      <c r="F9" s="86" t="s">
        <v>157</v>
      </c>
      <c r="G9" s="86" t="s">
        <v>39</v>
      </c>
      <c r="H9" s="14"/>
    </row>
    <row r="10" spans="1:10" ht="111" customHeight="1" x14ac:dyDescent="0.35">
      <c r="B10" s="145"/>
      <c r="C10" s="87"/>
      <c r="D10" s="87"/>
      <c r="E10" s="85" t="s">
        <v>25</v>
      </c>
      <c r="F10" s="86" t="s">
        <v>154</v>
      </c>
      <c r="G10" s="86" t="s">
        <v>30</v>
      </c>
      <c r="H10" s="14"/>
    </row>
    <row r="11" spans="1:10" s="27" customFormat="1" ht="145" x14ac:dyDescent="0.35">
      <c r="B11" s="78" t="s">
        <v>9</v>
      </c>
      <c r="C11" s="88" t="s">
        <v>167</v>
      </c>
      <c r="D11" s="88" t="s">
        <v>168</v>
      </c>
      <c r="E11" s="89" t="s">
        <v>36</v>
      </c>
      <c r="F11" s="90" t="s">
        <v>152</v>
      </c>
      <c r="G11" s="91" t="s">
        <v>37</v>
      </c>
      <c r="H11" s="14"/>
    </row>
    <row r="12" spans="1:10" s="27" customFormat="1" ht="261" x14ac:dyDescent="0.35">
      <c r="B12" s="144" t="s">
        <v>7</v>
      </c>
      <c r="C12" s="84" t="s">
        <v>42</v>
      </c>
      <c r="D12" s="84" t="s">
        <v>89</v>
      </c>
      <c r="E12" s="85" t="s">
        <v>40</v>
      </c>
      <c r="F12" s="92" t="s">
        <v>153</v>
      </c>
      <c r="G12" s="93" t="s">
        <v>33</v>
      </c>
      <c r="H12" s="14"/>
    </row>
    <row r="13" spans="1:10" s="27" customFormat="1" ht="72.5" x14ac:dyDescent="0.35">
      <c r="B13" s="146"/>
      <c r="C13" s="94"/>
      <c r="D13" s="94"/>
      <c r="E13" s="85" t="s">
        <v>31</v>
      </c>
      <c r="F13" s="86" t="s">
        <v>149</v>
      </c>
      <c r="G13" s="86" t="s">
        <v>32</v>
      </c>
      <c r="H13" s="14"/>
    </row>
    <row r="14" spans="1:10" s="27" customFormat="1" ht="145" x14ac:dyDescent="0.35">
      <c r="B14" s="146"/>
      <c r="C14" s="94"/>
      <c r="D14" s="94"/>
      <c r="E14" s="85" t="s">
        <v>38</v>
      </c>
      <c r="F14" s="86" t="s">
        <v>169</v>
      </c>
      <c r="G14" s="86" t="s">
        <v>29</v>
      </c>
      <c r="H14" s="14"/>
    </row>
    <row r="15" spans="1:10" s="27" customFormat="1" ht="87" x14ac:dyDescent="0.35">
      <c r="B15" s="145"/>
      <c r="C15" s="87"/>
      <c r="D15" s="87"/>
      <c r="E15" s="85" t="s">
        <v>24</v>
      </c>
      <c r="F15" s="86" t="s">
        <v>150</v>
      </c>
      <c r="G15" s="93" t="s">
        <v>170</v>
      </c>
      <c r="H15" s="14"/>
    </row>
    <row r="16" spans="1:10" ht="87" x14ac:dyDescent="0.35">
      <c r="B16" s="147" t="s">
        <v>8</v>
      </c>
      <c r="C16" s="95" t="s">
        <v>145</v>
      </c>
      <c r="D16" s="95" t="s">
        <v>90</v>
      </c>
      <c r="E16" s="89" t="s">
        <v>23</v>
      </c>
      <c r="F16" s="88" t="s">
        <v>151</v>
      </c>
      <c r="G16" s="88" t="s">
        <v>35</v>
      </c>
      <c r="H16" s="14"/>
    </row>
    <row r="17" spans="1:8" ht="217.5" x14ac:dyDescent="0.35">
      <c r="B17" s="148"/>
      <c r="C17" s="96"/>
      <c r="D17" s="96"/>
      <c r="E17" s="89" t="s">
        <v>34</v>
      </c>
      <c r="F17" s="88" t="s">
        <v>171</v>
      </c>
      <c r="G17" s="91" t="s">
        <v>172</v>
      </c>
      <c r="H17" s="14"/>
    </row>
    <row r="18" spans="1:8" ht="145" x14ac:dyDescent="0.35">
      <c r="B18" s="144" t="s">
        <v>10</v>
      </c>
      <c r="C18" s="84" t="s">
        <v>28</v>
      </c>
      <c r="D18" s="84" t="s">
        <v>144</v>
      </c>
      <c r="E18" s="97" t="s">
        <v>38</v>
      </c>
      <c r="F18" s="93" t="s">
        <v>169</v>
      </c>
      <c r="G18" s="93" t="s">
        <v>172</v>
      </c>
    </row>
    <row r="19" spans="1:8" ht="217.5" x14ac:dyDescent="0.35">
      <c r="B19" s="145"/>
      <c r="C19" s="87"/>
      <c r="D19" s="87"/>
      <c r="E19" s="97" t="s">
        <v>34</v>
      </c>
      <c r="F19" s="93" t="s">
        <v>171</v>
      </c>
      <c r="G19" s="93" t="s">
        <v>29</v>
      </c>
    </row>
    <row r="20" spans="1:8" ht="15.5" x14ac:dyDescent="0.35">
      <c r="B20" s="98" t="s">
        <v>155</v>
      </c>
      <c r="C20" s="76"/>
      <c r="D20" s="76"/>
      <c r="E20" s="76"/>
      <c r="F20" s="76"/>
    </row>
    <row r="21" spans="1:8" customFormat="1" x14ac:dyDescent="0.35">
      <c r="B21" s="80"/>
      <c r="C21" s="27"/>
      <c r="D21" s="27"/>
      <c r="E21" s="27"/>
      <c r="F21" s="56"/>
    </row>
    <row r="22" spans="1:8" ht="14.5" customHeight="1" x14ac:dyDescent="0.45">
      <c r="A22" s="8" t="str">
        <f>+Deckblatt!A50</f>
        <v>Version 1.0</v>
      </c>
      <c r="B22" s="81"/>
      <c r="C22" s="8"/>
      <c r="D22" s="8"/>
      <c r="E22" s="8"/>
      <c r="F22" s="8"/>
      <c r="G22" s="8"/>
      <c r="H22" s="8"/>
    </row>
    <row r="23" spans="1:8" ht="21" customHeight="1" x14ac:dyDescent="0.45">
      <c r="A23" s="82"/>
      <c r="B23" s="82"/>
      <c r="C23" s="38"/>
      <c r="D23" s="38"/>
      <c r="E23" s="38"/>
      <c r="F23" s="38"/>
      <c r="G23" s="38"/>
      <c r="H23" s="38"/>
    </row>
    <row r="24" spans="1:8" s="27" customFormat="1" hidden="1" x14ac:dyDescent="0.45">
      <c r="B24" s="79"/>
      <c r="C24" s="7"/>
      <c r="D24" s="7"/>
      <c r="E24" s="7"/>
      <c r="F24" s="57"/>
    </row>
    <row r="25" spans="1:8" customFormat="1" hidden="1" x14ac:dyDescent="0.45">
      <c r="B25" s="79"/>
      <c r="C25" s="7"/>
      <c r="D25" s="7"/>
      <c r="E25" s="7"/>
      <c r="F25" s="57"/>
    </row>
    <row r="26" spans="1:8" s="28" customFormat="1" hidden="1" x14ac:dyDescent="0.45">
      <c r="B26" s="79"/>
      <c r="C26" s="7"/>
      <c r="D26" s="7"/>
      <c r="E26" s="7"/>
      <c r="F26" s="57"/>
    </row>
    <row r="27" spans="1:8" s="27" customFormat="1" hidden="1" x14ac:dyDescent="0.45">
      <c r="B27" s="79"/>
      <c r="C27" s="7"/>
      <c r="D27" s="7"/>
      <c r="E27" s="7"/>
      <c r="F27" s="57"/>
    </row>
    <row r="28" spans="1:8" s="27" customFormat="1" hidden="1" x14ac:dyDescent="0.45">
      <c r="B28" s="79"/>
      <c r="C28" s="7"/>
      <c r="D28" s="7"/>
      <c r="E28" s="7"/>
      <c r="F28" s="58"/>
    </row>
    <row r="29" spans="1:8" s="27" customFormat="1" hidden="1" x14ac:dyDescent="0.45">
      <c r="B29" s="79"/>
      <c r="C29" s="7"/>
      <c r="D29" s="7"/>
      <c r="E29" s="7"/>
      <c r="F29" s="58"/>
    </row>
    <row r="30" spans="1:8" s="27" customFormat="1" hidden="1" x14ac:dyDescent="0.45">
      <c r="B30" s="79"/>
      <c r="C30" s="7"/>
      <c r="D30" s="7"/>
      <c r="E30" s="7"/>
      <c r="F30" s="58"/>
    </row>
    <row r="31" spans="1:8" s="27" customFormat="1" hidden="1" x14ac:dyDescent="0.45">
      <c r="B31" s="79"/>
      <c r="C31" s="7"/>
      <c r="D31" s="7"/>
      <c r="E31" s="7"/>
      <c r="F31" s="58"/>
    </row>
    <row r="32" spans="1:8" s="27" customFormat="1" hidden="1" x14ac:dyDescent="0.45">
      <c r="B32" s="79"/>
      <c r="C32" s="7"/>
      <c r="D32" s="7"/>
      <c r="E32" s="7"/>
      <c r="F32" s="58"/>
    </row>
    <row r="33" spans="2:6" s="27" customFormat="1" hidden="1" x14ac:dyDescent="0.45">
      <c r="B33" s="79"/>
      <c r="C33" s="7"/>
      <c r="D33" s="7"/>
      <c r="E33" s="7"/>
      <c r="F33" s="58"/>
    </row>
  </sheetData>
  <mergeCells count="4">
    <mergeCell ref="B9:B10"/>
    <mergeCell ref="B12:B15"/>
    <mergeCell ref="B16:B17"/>
    <mergeCell ref="B18:B19"/>
  </mergeCells>
  <phoneticPr fontId="12" type="noConversion"/>
  <conditionalFormatting sqref="H9:H17">
    <cfRule type="expression" dxfId="0" priority="1">
      <formula>$D$11=$G$33</formula>
    </cfRule>
  </conditionalFormatting>
  <pageMargins left="0.7" right="0.7" top="0.78740157499999996" bottom="0.78740157499999996" header="0.3" footer="0.3"/>
  <pageSetup paperSize="9" scale="27" fitToWidth="0" orientation="landscape"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EBA6878C1DC9243827B1474393B3FE4" ma:contentTypeVersion="12" ma:contentTypeDescription="Ein neues Dokument erstellen." ma:contentTypeScope="" ma:versionID="1000b87967517b03affe203744c0dfe5">
  <xsd:schema xmlns:xsd="http://www.w3.org/2001/XMLSchema" xmlns:xs="http://www.w3.org/2001/XMLSchema" xmlns:p="http://schemas.microsoft.com/office/2006/metadata/properties" xmlns:ns2="ed586af4-a519-4bb6-8ffb-f995f1c29f3a" xmlns:ns3="f9b5b7b6-523e-4f39-a797-fe811f77a886" targetNamespace="http://schemas.microsoft.com/office/2006/metadata/properties" ma:root="true" ma:fieldsID="4dda9210095e30d2bccfcf31050e50ec" ns2:_="" ns3:_="">
    <xsd:import namespace="ed586af4-a519-4bb6-8ffb-f995f1c29f3a"/>
    <xsd:import namespace="f9b5b7b6-523e-4f39-a797-fe811f77a8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586af4-a519-4bb6-8ffb-f995f1c29f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10b91f3-4cae-474f-8494-646efe3ce2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b5b7b6-523e-4f39-a797-fe811f77a88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54af1a1-9111-4855-90ab-03f8db072187}" ma:internalName="TaxCatchAll" ma:showField="CatchAllData" ma:web="f9b5b7b6-523e-4f39-a797-fe811f77a8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9b5b7b6-523e-4f39-a797-fe811f77a886" xsi:nil="true"/>
    <lcf76f155ced4ddcb4097134ff3c332f xmlns="ed586af4-a519-4bb6-8ffb-f995f1c29f3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223D94-8027-4433-9FF8-55DE20B891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586af4-a519-4bb6-8ffb-f995f1c29f3a"/>
    <ds:schemaRef ds:uri="f9b5b7b6-523e-4f39-a797-fe811f77a8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78769C-EEC8-4336-B026-461C12FCA635}">
  <ds:schemaRefs>
    <ds:schemaRef ds:uri="http://schemas.microsoft.com/sharepoint/v3/contenttype/forms"/>
  </ds:schemaRefs>
</ds:datastoreItem>
</file>

<file path=customXml/itemProps3.xml><?xml version="1.0" encoding="utf-8"?>
<ds:datastoreItem xmlns:ds="http://schemas.openxmlformats.org/officeDocument/2006/customXml" ds:itemID="{CBD0C3C4-D205-4BDD-81E5-856590A6FD48}">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e068d06-e337-4029-9fd3-8ba3f568e056"/>
    <ds:schemaRef ds:uri="http://purl.org/dc/terms/"/>
    <ds:schemaRef ds:uri="http://www.w3.org/XML/1998/namespace"/>
    <ds:schemaRef ds:uri="http://purl.org/dc/dcmitype/"/>
    <ds:schemaRef ds:uri="f9b5b7b6-523e-4f39-a797-fe811f77a886"/>
    <ds:schemaRef ds:uri="ed586af4-a519-4bb6-8ffb-f995f1c29f3a"/>
  </ds:schemaRefs>
</ds:datastoreItem>
</file>

<file path=docMetadata/LabelInfo.xml><?xml version="1.0" encoding="utf-8"?>
<clbl:labelList xmlns:clbl="http://schemas.microsoft.com/office/2020/mipLabelMetadata">
  <clbl:label id="{4afe2043-c68e-4866-ab5c-5ae9c677934e}" enabled="1" method="Standard" siteId="{88d0a5a9-d61a-4dd6-9a75-6637f3fe6bd8}"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vt:i4>
      </vt:variant>
    </vt:vector>
  </HeadingPairs>
  <TitlesOfParts>
    <vt:vector size="9" baseType="lpstr">
      <vt:lpstr>Startseite</vt:lpstr>
      <vt:lpstr>Anleitung</vt:lpstr>
      <vt:lpstr>Deckblatt</vt:lpstr>
      <vt:lpstr>Benutzerhinweise</vt:lpstr>
      <vt:lpstr>Rechner</vt:lpstr>
      <vt:lpstr>Abweichungsanalyse</vt:lpstr>
      <vt:lpstr>Empfehlungen</vt:lpstr>
      <vt:lpstr>Startseite!Druckbereich</vt:lpstr>
      <vt:lpstr>TabkonfigAn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Maya Hasenöhrl</dc:creator>
  <cp:keywords/>
  <dc:description/>
  <cp:lastModifiedBy>Lehmann, Guenther</cp:lastModifiedBy>
  <cp:revision/>
  <cp:lastPrinted>2026-02-28T21:12:53Z</cp:lastPrinted>
  <dcterms:created xsi:type="dcterms:W3CDTF">2025-09-30T12:53:13Z</dcterms:created>
  <dcterms:modified xsi:type="dcterms:W3CDTF">2026-07-30T11:23:08Z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0x0101009EBA6878C1DC9243827B1474393B3FE4</vt:lpwstr>
  </property>
</Properties>
</file>